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sanbernhardt/Documents/broken promise/"/>
    </mc:Choice>
  </mc:AlternateContent>
  <xr:revisionPtr revIDLastSave="0" documentId="13_ncr:1_{101D766D-3F04-264D-97F0-EB3EBE814096}" xr6:coauthVersionLast="47" xr6:coauthVersionMax="47" xr10:uidLastSave="{00000000-0000-0000-0000-000000000000}"/>
  <bookViews>
    <workbookView xWindow="0" yWindow="500" windowWidth="23260" windowHeight="12460" activeTab="4" xr2:uid="{35663DDC-A323-445D-8497-5EB7D305DD92}"/>
  </bookViews>
  <sheets>
    <sheet name="BOP PIIE data" sheetId="10" r:id="rId1"/>
    <sheet name="IIP PIIE data" sheetId="11" r:id="rId2"/>
    <sheet name="BOP" sheetId="1" r:id="rId3"/>
    <sheet name="IIP" sheetId="2" r:id="rId4"/>
    <sheet name="GDP" sheetId="4" r:id="rId5"/>
    <sheet name="Exchange Rate" sheetId="5" r:id="rId6"/>
    <sheet name="BOP $" sheetId="6" r:id="rId7"/>
    <sheet name="IIP $" sheetId="7" r:id="rId8"/>
    <sheet name="BOP GDP" sheetId="8" r:id="rId9"/>
    <sheet name="IIP GDP" sheetId="9" r:id="rId10"/>
  </sheets>
  <definedNames>
    <definedName name="_xlnm._FilterDatabase" localSheetId="2" hidden="1">BOP!$A$1:$Q$120</definedName>
    <definedName name="_xlnm._FilterDatabase" localSheetId="3" hidden="1">IIP!$A$1:$L$47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7" l="1"/>
  <c r="M28" i="7"/>
  <c r="M20" i="7"/>
  <c r="M12" i="7"/>
  <c r="M4" i="7"/>
  <c r="V1" i="8"/>
  <c r="U1" i="8"/>
  <c r="M47" i="2"/>
  <c r="L47" i="2"/>
  <c r="K47" i="2"/>
  <c r="J47" i="2"/>
  <c r="I47" i="2"/>
  <c r="H47" i="2"/>
  <c r="G47" i="2"/>
  <c r="F47" i="2"/>
  <c r="E47" i="2"/>
  <c r="D47" i="2"/>
  <c r="C47" i="2"/>
  <c r="B47" i="2"/>
  <c r="N47" i="2" s="1"/>
  <c r="M46" i="2"/>
  <c r="L46" i="2"/>
  <c r="K46" i="2"/>
  <c r="J46" i="2"/>
  <c r="I46" i="2"/>
  <c r="H46" i="2"/>
  <c r="G46" i="2"/>
  <c r="F46" i="2"/>
  <c r="E46" i="2"/>
  <c r="D46" i="2"/>
  <c r="N46" i="2" s="1"/>
  <c r="C46" i="2"/>
  <c r="B46" i="2"/>
  <c r="M45" i="2"/>
  <c r="L45" i="2"/>
  <c r="K45" i="2"/>
  <c r="J45" i="2"/>
  <c r="I45" i="2"/>
  <c r="H45" i="2"/>
  <c r="G45" i="2"/>
  <c r="F45" i="2"/>
  <c r="E45" i="2"/>
  <c r="D45" i="2"/>
  <c r="C45" i="2"/>
  <c r="B45" i="2"/>
  <c r="N45" i="2" s="1"/>
  <c r="M44" i="2"/>
  <c r="L44" i="2"/>
  <c r="K44" i="2"/>
  <c r="J44" i="2"/>
  <c r="I44" i="2"/>
  <c r="H44" i="2"/>
  <c r="G44" i="2"/>
  <c r="F44" i="2"/>
  <c r="E44" i="2"/>
  <c r="D44" i="2"/>
  <c r="N44" i="2" s="1"/>
  <c r="C44" i="2"/>
  <c r="B44" i="2"/>
  <c r="M43" i="2"/>
  <c r="M43" i="7" s="1"/>
  <c r="L43" i="2"/>
  <c r="K43" i="2"/>
  <c r="J43" i="2"/>
  <c r="I43" i="2"/>
  <c r="H43" i="2"/>
  <c r="G43" i="2"/>
  <c r="F43" i="2"/>
  <c r="F43" i="9" s="1"/>
  <c r="E43" i="2"/>
  <c r="D43" i="2"/>
  <c r="C43" i="2"/>
  <c r="B43" i="2"/>
  <c r="N43" i="2" s="1"/>
  <c r="M42" i="2"/>
  <c r="M42" i="7" s="1"/>
  <c r="L42" i="2"/>
  <c r="K42" i="2"/>
  <c r="J42" i="2"/>
  <c r="I42" i="2"/>
  <c r="H42" i="2"/>
  <c r="G42" i="2"/>
  <c r="F42" i="2"/>
  <c r="E42" i="2"/>
  <c r="D42" i="2"/>
  <c r="C42" i="2"/>
  <c r="B42" i="2"/>
  <c r="N42" i="2" s="1"/>
  <c r="M41" i="2"/>
  <c r="M41" i="7" s="1"/>
  <c r="L41" i="2"/>
  <c r="K41" i="2"/>
  <c r="J41" i="2"/>
  <c r="I41" i="2"/>
  <c r="H41" i="2"/>
  <c r="H41" i="9" s="1"/>
  <c r="G41" i="2"/>
  <c r="F41" i="2"/>
  <c r="E41" i="2"/>
  <c r="D41" i="2"/>
  <c r="C41" i="2"/>
  <c r="B41" i="2"/>
  <c r="N41" i="2" s="1"/>
  <c r="M40" i="2"/>
  <c r="M40" i="7" s="1"/>
  <c r="L40" i="2"/>
  <c r="L40" i="9" s="1"/>
  <c r="K40" i="2"/>
  <c r="K40" i="9" s="1"/>
  <c r="J40" i="2"/>
  <c r="I40" i="2"/>
  <c r="H40" i="2"/>
  <c r="G40" i="2"/>
  <c r="F40" i="2"/>
  <c r="E40" i="2"/>
  <c r="D40" i="2"/>
  <c r="D40" i="9" s="1"/>
  <c r="C40" i="2"/>
  <c r="C40" i="9" s="1"/>
  <c r="B40" i="2"/>
  <c r="M39" i="2"/>
  <c r="M39" i="7" s="1"/>
  <c r="L39" i="2"/>
  <c r="K39" i="2"/>
  <c r="J39" i="2"/>
  <c r="I39" i="2"/>
  <c r="H39" i="2"/>
  <c r="H39" i="9" s="1"/>
  <c r="G39" i="2"/>
  <c r="G39" i="9" s="1"/>
  <c r="F39" i="2"/>
  <c r="F39" i="9" s="1"/>
  <c r="E39" i="2"/>
  <c r="D39" i="2"/>
  <c r="C39" i="2"/>
  <c r="B39" i="2"/>
  <c r="N39" i="2" s="1"/>
  <c r="M38" i="2"/>
  <c r="M38" i="7" s="1"/>
  <c r="L38" i="2"/>
  <c r="L38" i="9" s="1"/>
  <c r="K38" i="2"/>
  <c r="K38" i="9" s="1"/>
  <c r="J38" i="2"/>
  <c r="J38" i="9" s="1"/>
  <c r="I38" i="2"/>
  <c r="H38" i="2"/>
  <c r="G38" i="2"/>
  <c r="F38" i="2"/>
  <c r="E38" i="2"/>
  <c r="D38" i="2"/>
  <c r="D38" i="9" s="1"/>
  <c r="C38" i="2"/>
  <c r="C38" i="9" s="1"/>
  <c r="B38" i="2"/>
  <c r="B38" i="9" s="1"/>
  <c r="M37" i="2"/>
  <c r="M37" i="7" s="1"/>
  <c r="L37" i="2"/>
  <c r="K37" i="2"/>
  <c r="J37" i="2"/>
  <c r="I37" i="2"/>
  <c r="H37" i="2"/>
  <c r="H37" i="9" s="1"/>
  <c r="G37" i="2"/>
  <c r="G37" i="9" s="1"/>
  <c r="F37" i="2"/>
  <c r="F37" i="9" s="1"/>
  <c r="E37" i="2"/>
  <c r="D37" i="2"/>
  <c r="C37" i="2"/>
  <c r="B37" i="2"/>
  <c r="N37" i="2" s="1"/>
  <c r="M36" i="2"/>
  <c r="L36" i="2"/>
  <c r="K36" i="2"/>
  <c r="K36" i="9" s="1"/>
  <c r="J36" i="2"/>
  <c r="J36" i="9" s="1"/>
  <c r="I36" i="2"/>
  <c r="H36" i="2"/>
  <c r="G36" i="2"/>
  <c r="F36" i="2"/>
  <c r="E36" i="2"/>
  <c r="D36" i="2"/>
  <c r="N36" i="2" s="1"/>
  <c r="C36" i="2"/>
  <c r="C36" i="9" s="1"/>
  <c r="B36" i="2"/>
  <c r="B36" i="9" s="1"/>
  <c r="M35" i="2"/>
  <c r="M35" i="7" s="1"/>
  <c r="L35" i="2"/>
  <c r="K35" i="2"/>
  <c r="J35" i="2"/>
  <c r="I35" i="2"/>
  <c r="H35" i="2"/>
  <c r="G35" i="2"/>
  <c r="F35" i="2"/>
  <c r="F35" i="9" s="1"/>
  <c r="E35" i="2"/>
  <c r="D35" i="2"/>
  <c r="C35" i="2"/>
  <c r="B35" i="2"/>
  <c r="N35" i="2" s="1"/>
  <c r="M34" i="2"/>
  <c r="M34" i="7" s="1"/>
  <c r="L34" i="2"/>
  <c r="K34" i="2"/>
  <c r="J34" i="2"/>
  <c r="I34" i="2"/>
  <c r="H34" i="2"/>
  <c r="G34" i="2"/>
  <c r="F34" i="2"/>
  <c r="E34" i="2"/>
  <c r="D34" i="2"/>
  <c r="C34" i="2"/>
  <c r="B34" i="2"/>
  <c r="N34" i="2" s="1"/>
  <c r="M33" i="2"/>
  <c r="M33" i="7" s="1"/>
  <c r="L33" i="2"/>
  <c r="K33" i="2"/>
  <c r="J33" i="2"/>
  <c r="I33" i="2"/>
  <c r="H33" i="2"/>
  <c r="H33" i="9" s="1"/>
  <c r="G33" i="2"/>
  <c r="F33" i="2"/>
  <c r="E33" i="2"/>
  <c r="D33" i="2"/>
  <c r="C33" i="2"/>
  <c r="B33" i="2"/>
  <c r="N33" i="2" s="1"/>
  <c r="M32" i="2"/>
  <c r="M32" i="7" s="1"/>
  <c r="L32" i="2"/>
  <c r="L32" i="9" s="1"/>
  <c r="K32" i="2"/>
  <c r="K32" i="9" s="1"/>
  <c r="J32" i="2"/>
  <c r="I32" i="2"/>
  <c r="H32" i="2"/>
  <c r="G32" i="2"/>
  <c r="F32" i="2"/>
  <c r="E32" i="2"/>
  <c r="D32" i="2"/>
  <c r="D32" i="9" s="1"/>
  <c r="C32" i="2"/>
  <c r="C32" i="9" s="1"/>
  <c r="B32" i="2"/>
  <c r="M31" i="2"/>
  <c r="M31" i="7" s="1"/>
  <c r="L31" i="2"/>
  <c r="K31" i="2"/>
  <c r="J31" i="2"/>
  <c r="I31" i="2"/>
  <c r="H31" i="2"/>
  <c r="H31" i="9" s="1"/>
  <c r="G31" i="2"/>
  <c r="G31" i="9" s="1"/>
  <c r="F31" i="2"/>
  <c r="F31" i="9" s="1"/>
  <c r="E31" i="2"/>
  <c r="D31" i="2"/>
  <c r="C31" i="2"/>
  <c r="B31" i="2"/>
  <c r="N31" i="2" s="1"/>
  <c r="M30" i="2"/>
  <c r="M30" i="7" s="1"/>
  <c r="L30" i="2"/>
  <c r="L30" i="9" s="1"/>
  <c r="K30" i="2"/>
  <c r="K30" i="9" s="1"/>
  <c r="J30" i="2"/>
  <c r="J30" i="9" s="1"/>
  <c r="I30" i="2"/>
  <c r="H30" i="2"/>
  <c r="G30" i="2"/>
  <c r="F30" i="2"/>
  <c r="E30" i="2"/>
  <c r="D30" i="2"/>
  <c r="D30" i="9" s="1"/>
  <c r="C30" i="2"/>
  <c r="C30" i="9" s="1"/>
  <c r="B30" i="2"/>
  <c r="B30" i="9" s="1"/>
  <c r="M29" i="2"/>
  <c r="M29" i="7" s="1"/>
  <c r="L29" i="2"/>
  <c r="K29" i="2"/>
  <c r="J29" i="2"/>
  <c r="I29" i="2"/>
  <c r="H29" i="2"/>
  <c r="H29" i="9" s="1"/>
  <c r="G29" i="2"/>
  <c r="G29" i="9" s="1"/>
  <c r="F29" i="2"/>
  <c r="F29" i="9" s="1"/>
  <c r="E29" i="2"/>
  <c r="D29" i="2"/>
  <c r="C29" i="2"/>
  <c r="B29" i="2"/>
  <c r="N29" i="2" s="1"/>
  <c r="M28" i="2"/>
  <c r="L28" i="2"/>
  <c r="K28" i="2"/>
  <c r="K28" i="9" s="1"/>
  <c r="J28" i="2"/>
  <c r="J28" i="9" s="1"/>
  <c r="I28" i="2"/>
  <c r="H28" i="2"/>
  <c r="G28" i="2"/>
  <c r="F28" i="2"/>
  <c r="E28" i="2"/>
  <c r="D28" i="2"/>
  <c r="N28" i="2" s="1"/>
  <c r="C28" i="2"/>
  <c r="C28" i="9" s="1"/>
  <c r="B28" i="2"/>
  <c r="B28" i="9" s="1"/>
  <c r="M27" i="2"/>
  <c r="M27" i="7" s="1"/>
  <c r="L27" i="2"/>
  <c r="K27" i="2"/>
  <c r="J27" i="2"/>
  <c r="I27" i="2"/>
  <c r="H27" i="2"/>
  <c r="G27" i="2"/>
  <c r="F27" i="2"/>
  <c r="F27" i="9" s="1"/>
  <c r="E27" i="2"/>
  <c r="D27" i="2"/>
  <c r="C27" i="2"/>
  <c r="B27" i="2"/>
  <c r="N27" i="2" s="1"/>
  <c r="M26" i="2"/>
  <c r="M26" i="7" s="1"/>
  <c r="L26" i="2"/>
  <c r="K26" i="2"/>
  <c r="J26" i="2"/>
  <c r="J26" i="9" s="1"/>
  <c r="I26" i="2"/>
  <c r="H26" i="2"/>
  <c r="G26" i="2"/>
  <c r="F26" i="2"/>
  <c r="E26" i="2"/>
  <c r="D26" i="2"/>
  <c r="C26" i="2"/>
  <c r="B26" i="2"/>
  <c r="N26" i="2" s="1"/>
  <c r="M25" i="2"/>
  <c r="M25" i="7" s="1"/>
  <c r="L25" i="2"/>
  <c r="K25" i="2"/>
  <c r="J25" i="2"/>
  <c r="I25" i="2"/>
  <c r="H25" i="2"/>
  <c r="H25" i="9" s="1"/>
  <c r="G25" i="2"/>
  <c r="F25" i="2"/>
  <c r="F25" i="7" s="1"/>
  <c r="E25" i="2"/>
  <c r="D25" i="2"/>
  <c r="C25" i="2"/>
  <c r="B25" i="2"/>
  <c r="N25" i="2" s="1"/>
  <c r="M24" i="2"/>
  <c r="M24" i="7" s="1"/>
  <c r="L24" i="2"/>
  <c r="L24" i="9" s="1"/>
  <c r="K24" i="2"/>
  <c r="K24" i="9" s="1"/>
  <c r="J24" i="2"/>
  <c r="J24" i="9" s="1"/>
  <c r="I24" i="2"/>
  <c r="H24" i="2"/>
  <c r="G24" i="2"/>
  <c r="F24" i="2"/>
  <c r="E24" i="2"/>
  <c r="D24" i="2"/>
  <c r="D24" i="9" s="1"/>
  <c r="C24" i="2"/>
  <c r="C24" i="9" s="1"/>
  <c r="B24" i="2"/>
  <c r="N24" i="2" s="1"/>
  <c r="M23" i="2"/>
  <c r="M23" i="7" s="1"/>
  <c r="L23" i="2"/>
  <c r="K23" i="2"/>
  <c r="J23" i="2"/>
  <c r="I23" i="2"/>
  <c r="H23" i="2"/>
  <c r="H23" i="9" s="1"/>
  <c r="G23" i="2"/>
  <c r="G23" i="9" s="1"/>
  <c r="F23" i="2"/>
  <c r="F23" i="9" s="1"/>
  <c r="E23" i="2"/>
  <c r="D23" i="2"/>
  <c r="C23" i="2"/>
  <c r="B23" i="2"/>
  <c r="N23" i="2" s="1"/>
  <c r="M22" i="2"/>
  <c r="M22" i="7" s="1"/>
  <c r="L22" i="2"/>
  <c r="L22" i="9" s="1"/>
  <c r="K22" i="2"/>
  <c r="K22" i="9" s="1"/>
  <c r="J22" i="2"/>
  <c r="J22" i="9" s="1"/>
  <c r="I22" i="2"/>
  <c r="H22" i="2"/>
  <c r="G22" i="2"/>
  <c r="F22" i="2"/>
  <c r="E22" i="2"/>
  <c r="D22" i="2"/>
  <c r="D22" i="9" s="1"/>
  <c r="C22" i="2"/>
  <c r="C22" i="9" s="1"/>
  <c r="B22" i="2"/>
  <c r="B22" i="9" s="1"/>
  <c r="M21" i="2"/>
  <c r="M21" i="7" s="1"/>
  <c r="L21" i="2"/>
  <c r="K21" i="2"/>
  <c r="J21" i="2"/>
  <c r="I21" i="2"/>
  <c r="H21" i="2"/>
  <c r="H21" i="9" s="1"/>
  <c r="G21" i="2"/>
  <c r="G21" i="9" s="1"/>
  <c r="F21" i="2"/>
  <c r="F21" i="9" s="1"/>
  <c r="E21" i="2"/>
  <c r="D21" i="2"/>
  <c r="C21" i="2"/>
  <c r="B21" i="2"/>
  <c r="N21" i="2" s="1"/>
  <c r="M20" i="2"/>
  <c r="L20" i="2"/>
  <c r="L20" i="7" s="1"/>
  <c r="K20" i="2"/>
  <c r="K20" i="9" s="1"/>
  <c r="J20" i="2"/>
  <c r="J20" i="9" s="1"/>
  <c r="I20" i="2"/>
  <c r="H20" i="2"/>
  <c r="G20" i="2"/>
  <c r="F20" i="2"/>
  <c r="E20" i="2"/>
  <c r="D20" i="2"/>
  <c r="C20" i="2"/>
  <c r="C20" i="9" s="1"/>
  <c r="B20" i="2"/>
  <c r="B20" i="9" s="1"/>
  <c r="M19" i="2"/>
  <c r="M19" i="7" s="1"/>
  <c r="L19" i="2"/>
  <c r="K19" i="2"/>
  <c r="J19" i="2"/>
  <c r="I19" i="2"/>
  <c r="H19" i="2"/>
  <c r="H19" i="9" s="1"/>
  <c r="G19" i="2"/>
  <c r="G19" i="9" s="1"/>
  <c r="F19" i="2"/>
  <c r="F19" i="9" s="1"/>
  <c r="E19" i="2"/>
  <c r="D19" i="2"/>
  <c r="C19" i="2"/>
  <c r="B19" i="2"/>
  <c r="N19" i="2" s="1"/>
  <c r="M18" i="2"/>
  <c r="M18" i="7" s="1"/>
  <c r="L18" i="2"/>
  <c r="L18" i="9" s="1"/>
  <c r="K18" i="2"/>
  <c r="K18" i="9" s="1"/>
  <c r="J18" i="2"/>
  <c r="J18" i="9" s="1"/>
  <c r="I18" i="2"/>
  <c r="H18" i="2"/>
  <c r="G18" i="2"/>
  <c r="F18" i="2"/>
  <c r="E18" i="2"/>
  <c r="D18" i="2"/>
  <c r="D18" i="9" s="1"/>
  <c r="C18" i="2"/>
  <c r="C18" i="9" s="1"/>
  <c r="B18" i="2"/>
  <c r="N18" i="2" s="1"/>
  <c r="M17" i="2"/>
  <c r="M17" i="7" s="1"/>
  <c r="L17" i="2"/>
  <c r="K17" i="2"/>
  <c r="J17" i="2"/>
  <c r="I17" i="2"/>
  <c r="H17" i="2"/>
  <c r="H17" i="9" s="1"/>
  <c r="G17" i="2"/>
  <c r="G17" i="7" s="1"/>
  <c r="F17" i="2"/>
  <c r="F17" i="9" s="1"/>
  <c r="E17" i="2"/>
  <c r="D17" i="2"/>
  <c r="C17" i="2"/>
  <c r="B17" i="2"/>
  <c r="N17" i="2" s="1"/>
  <c r="M16" i="2"/>
  <c r="M16" i="7" s="1"/>
  <c r="L16" i="2"/>
  <c r="L16" i="9" s="1"/>
  <c r="K16" i="2"/>
  <c r="K16" i="9" s="1"/>
  <c r="J16" i="2"/>
  <c r="J16" i="9" s="1"/>
  <c r="I16" i="2"/>
  <c r="H16" i="2"/>
  <c r="G16" i="2"/>
  <c r="F16" i="2"/>
  <c r="E16" i="2"/>
  <c r="D16" i="2"/>
  <c r="D16" i="9" s="1"/>
  <c r="C16" i="2"/>
  <c r="C16" i="9" s="1"/>
  <c r="B16" i="2"/>
  <c r="B16" i="9" s="1"/>
  <c r="M15" i="2"/>
  <c r="M15" i="7" s="1"/>
  <c r="L15" i="2"/>
  <c r="K15" i="2"/>
  <c r="J15" i="2"/>
  <c r="I15" i="2"/>
  <c r="H15" i="2"/>
  <c r="H15" i="9" s="1"/>
  <c r="G15" i="2"/>
  <c r="G15" i="9" s="1"/>
  <c r="F15" i="2"/>
  <c r="F15" i="9" s="1"/>
  <c r="E15" i="2"/>
  <c r="D15" i="2"/>
  <c r="C15" i="2"/>
  <c r="B15" i="2"/>
  <c r="N15" i="2" s="1"/>
  <c r="M14" i="2"/>
  <c r="M14" i="7" s="1"/>
  <c r="L14" i="2"/>
  <c r="L14" i="9" s="1"/>
  <c r="K14" i="2"/>
  <c r="K14" i="9" s="1"/>
  <c r="J14" i="2"/>
  <c r="J14" i="9" s="1"/>
  <c r="I14" i="2"/>
  <c r="H14" i="2"/>
  <c r="G14" i="2"/>
  <c r="F14" i="2"/>
  <c r="E14" i="2"/>
  <c r="D14" i="2"/>
  <c r="D14" i="9" s="1"/>
  <c r="C14" i="2"/>
  <c r="C14" i="9" s="1"/>
  <c r="B14" i="2"/>
  <c r="B14" i="9" s="1"/>
  <c r="M13" i="2"/>
  <c r="M13" i="7" s="1"/>
  <c r="L13" i="2"/>
  <c r="K13" i="2"/>
  <c r="J13" i="2"/>
  <c r="I13" i="2"/>
  <c r="H13" i="2"/>
  <c r="H13" i="9" s="1"/>
  <c r="G13" i="2"/>
  <c r="G13" i="9" s="1"/>
  <c r="F13" i="2"/>
  <c r="F13" i="9" s="1"/>
  <c r="E13" i="2"/>
  <c r="D13" i="2"/>
  <c r="C13" i="2"/>
  <c r="B13" i="2"/>
  <c r="N13" i="2" s="1"/>
  <c r="M12" i="2"/>
  <c r="L12" i="2"/>
  <c r="L12" i="7" s="1"/>
  <c r="K12" i="2"/>
  <c r="K12" i="9" s="1"/>
  <c r="J12" i="2"/>
  <c r="J12" i="9" s="1"/>
  <c r="I12" i="2"/>
  <c r="H12" i="2"/>
  <c r="G12" i="2"/>
  <c r="F12" i="2"/>
  <c r="E12" i="2"/>
  <c r="D12" i="2"/>
  <c r="D12" i="7" s="1"/>
  <c r="C12" i="2"/>
  <c r="C12" i="9" s="1"/>
  <c r="B12" i="2"/>
  <c r="B12" i="9" s="1"/>
  <c r="M11" i="2"/>
  <c r="M11" i="7" s="1"/>
  <c r="L11" i="2"/>
  <c r="K11" i="2"/>
  <c r="J11" i="2"/>
  <c r="I11" i="2"/>
  <c r="H11" i="2"/>
  <c r="H11" i="9" s="1"/>
  <c r="G11" i="2"/>
  <c r="G11" i="9" s="1"/>
  <c r="F11" i="2"/>
  <c r="F11" i="9" s="1"/>
  <c r="E11" i="2"/>
  <c r="D11" i="2"/>
  <c r="C11" i="2"/>
  <c r="B11" i="2"/>
  <c r="N11" i="2" s="1"/>
  <c r="M10" i="2"/>
  <c r="M10" i="7" s="1"/>
  <c r="L10" i="2"/>
  <c r="L10" i="9" s="1"/>
  <c r="K10" i="2"/>
  <c r="K10" i="9" s="1"/>
  <c r="J10" i="2"/>
  <c r="J10" i="9" s="1"/>
  <c r="I10" i="2"/>
  <c r="H10" i="2"/>
  <c r="G10" i="2"/>
  <c r="F10" i="2"/>
  <c r="E10" i="2"/>
  <c r="D10" i="2"/>
  <c r="D10" i="9" s="1"/>
  <c r="C10" i="2"/>
  <c r="C10" i="9" s="1"/>
  <c r="B10" i="2"/>
  <c r="N10" i="2" s="1"/>
  <c r="M9" i="2"/>
  <c r="M9" i="7" s="1"/>
  <c r="L9" i="2"/>
  <c r="K9" i="2"/>
  <c r="J9" i="2"/>
  <c r="I9" i="2"/>
  <c r="H9" i="2"/>
  <c r="H9" i="9" s="1"/>
  <c r="G9" i="2"/>
  <c r="G9" i="7" s="1"/>
  <c r="F9" i="2"/>
  <c r="F9" i="9" s="1"/>
  <c r="E9" i="2"/>
  <c r="D9" i="2"/>
  <c r="C9" i="2"/>
  <c r="B9" i="2"/>
  <c r="N9" i="2" s="1"/>
  <c r="M8" i="2"/>
  <c r="M8" i="7" s="1"/>
  <c r="L8" i="2"/>
  <c r="L8" i="9" s="1"/>
  <c r="K8" i="2"/>
  <c r="K8" i="9" s="1"/>
  <c r="J8" i="2"/>
  <c r="J8" i="9" s="1"/>
  <c r="I8" i="2"/>
  <c r="H8" i="2"/>
  <c r="G8" i="2"/>
  <c r="F8" i="2"/>
  <c r="E8" i="2"/>
  <c r="D8" i="2"/>
  <c r="D8" i="9" s="1"/>
  <c r="C8" i="2"/>
  <c r="C8" i="9" s="1"/>
  <c r="B8" i="2"/>
  <c r="B8" i="9" s="1"/>
  <c r="M7" i="2"/>
  <c r="M7" i="7" s="1"/>
  <c r="L7" i="2"/>
  <c r="K7" i="2"/>
  <c r="J7" i="2"/>
  <c r="I7" i="2"/>
  <c r="H7" i="2"/>
  <c r="H7" i="9" s="1"/>
  <c r="G7" i="2"/>
  <c r="G7" i="9" s="1"/>
  <c r="F7" i="2"/>
  <c r="F7" i="9" s="1"/>
  <c r="E7" i="2"/>
  <c r="D7" i="2"/>
  <c r="C7" i="2"/>
  <c r="B7" i="2"/>
  <c r="N7" i="2" s="1"/>
  <c r="M6" i="2"/>
  <c r="M6" i="7" s="1"/>
  <c r="L6" i="2"/>
  <c r="L6" i="9" s="1"/>
  <c r="K6" i="2"/>
  <c r="K6" i="9" s="1"/>
  <c r="J6" i="2"/>
  <c r="J6" i="9" s="1"/>
  <c r="I6" i="2"/>
  <c r="H6" i="2"/>
  <c r="G6" i="2"/>
  <c r="F6" i="2"/>
  <c r="E6" i="2"/>
  <c r="D6" i="2"/>
  <c r="D6" i="9" s="1"/>
  <c r="C6" i="2"/>
  <c r="C6" i="9" s="1"/>
  <c r="B6" i="2"/>
  <c r="B6" i="9" s="1"/>
  <c r="M5" i="2"/>
  <c r="M5" i="7" s="1"/>
  <c r="L5" i="2"/>
  <c r="K5" i="2"/>
  <c r="J5" i="2"/>
  <c r="I5" i="2"/>
  <c r="H5" i="2"/>
  <c r="H5" i="9" s="1"/>
  <c r="G5" i="2"/>
  <c r="G5" i="9" s="1"/>
  <c r="F5" i="2"/>
  <c r="F5" i="9" s="1"/>
  <c r="E5" i="2"/>
  <c r="D5" i="2"/>
  <c r="C5" i="2"/>
  <c r="B5" i="2"/>
  <c r="N5" i="2" s="1"/>
  <c r="M4" i="2"/>
  <c r="L4" i="2"/>
  <c r="K4" i="2"/>
  <c r="K4" i="9" s="1"/>
  <c r="J4" i="2"/>
  <c r="J4" i="9" s="1"/>
  <c r="I4" i="2"/>
  <c r="H4" i="2"/>
  <c r="G4" i="2"/>
  <c r="F4" i="2"/>
  <c r="E4" i="2"/>
  <c r="D4" i="2"/>
  <c r="D4" i="7" s="1"/>
  <c r="C4" i="2"/>
  <c r="C4" i="9" s="1"/>
  <c r="B4" i="2"/>
  <c r="B4" i="9" s="1"/>
  <c r="M3" i="2"/>
  <c r="M3" i="7" s="1"/>
  <c r="L3" i="2"/>
  <c r="K3" i="2"/>
  <c r="J3" i="2"/>
  <c r="I3" i="2"/>
  <c r="H3" i="2"/>
  <c r="H3" i="7" s="1"/>
  <c r="G3" i="2"/>
  <c r="G3" i="7" s="1"/>
  <c r="F3" i="2"/>
  <c r="F3" i="9" s="1"/>
  <c r="E3" i="2"/>
  <c r="D3" i="2"/>
  <c r="C3" i="2"/>
  <c r="B3" i="2"/>
  <c r="N3" i="2" s="1"/>
  <c r="M2" i="2"/>
  <c r="M2" i="7" s="1"/>
  <c r="L2" i="2"/>
  <c r="L2" i="9" s="1"/>
  <c r="K2" i="2"/>
  <c r="K2" i="9" s="1"/>
  <c r="J2" i="2"/>
  <c r="J2" i="7" s="1"/>
  <c r="I2" i="2"/>
  <c r="H2" i="2"/>
  <c r="G2" i="2"/>
  <c r="F2" i="2"/>
  <c r="E2" i="2"/>
  <c r="D2" i="2"/>
  <c r="D2" i="9" s="1"/>
  <c r="C2" i="2"/>
  <c r="C2" i="9" s="1"/>
  <c r="B2" i="2"/>
  <c r="N2" i="2" s="1"/>
  <c r="U120" i="10"/>
  <c r="U119" i="10"/>
  <c r="U118" i="10"/>
  <c r="U117" i="10"/>
  <c r="U116" i="10"/>
  <c r="U115" i="10"/>
  <c r="U114" i="10"/>
  <c r="U113" i="10"/>
  <c r="U112" i="10"/>
  <c r="U111" i="10"/>
  <c r="U110" i="10"/>
  <c r="U109" i="10"/>
  <c r="U108" i="10"/>
  <c r="U107" i="10"/>
  <c r="U106" i="10"/>
  <c r="U105" i="10"/>
  <c r="U104" i="10"/>
  <c r="U103" i="10"/>
  <c r="U102" i="10"/>
  <c r="U101" i="10"/>
  <c r="U100" i="10"/>
  <c r="U99" i="10"/>
  <c r="U98" i="10"/>
  <c r="U97" i="10"/>
  <c r="U96" i="10"/>
  <c r="U95" i="10"/>
  <c r="U94" i="10"/>
  <c r="U93" i="10"/>
  <c r="U92" i="10"/>
  <c r="U91" i="10"/>
  <c r="U90" i="10"/>
  <c r="U89" i="10"/>
  <c r="U88" i="10"/>
  <c r="U87" i="10"/>
  <c r="U86" i="10"/>
  <c r="U85" i="10"/>
  <c r="U84" i="10"/>
  <c r="U83" i="10"/>
  <c r="U82" i="10"/>
  <c r="U81" i="10"/>
  <c r="U80" i="10"/>
  <c r="U79" i="10"/>
  <c r="U78" i="10"/>
  <c r="U77" i="10"/>
  <c r="U76" i="10"/>
  <c r="U75" i="10"/>
  <c r="U74" i="10"/>
  <c r="U73" i="10"/>
  <c r="U72" i="10"/>
  <c r="U71" i="10"/>
  <c r="U70" i="10"/>
  <c r="U69" i="10"/>
  <c r="U68" i="10"/>
  <c r="U67" i="10"/>
  <c r="U66" i="10"/>
  <c r="U65" i="10"/>
  <c r="U64" i="10"/>
  <c r="U63" i="10"/>
  <c r="U62" i="10"/>
  <c r="U61" i="10"/>
  <c r="U60" i="10"/>
  <c r="U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U6" i="10"/>
  <c r="U5" i="10"/>
  <c r="U4" i="10"/>
  <c r="U3" i="10"/>
  <c r="U2" i="10"/>
  <c r="M114" i="1"/>
  <c r="M106" i="1"/>
  <c r="M98" i="1"/>
  <c r="M90" i="1"/>
  <c r="M82" i="1"/>
  <c r="M74" i="1"/>
  <c r="M66" i="1"/>
  <c r="M58" i="1"/>
  <c r="V1" i="1"/>
  <c r="U1" i="1"/>
  <c r="V120" i="1"/>
  <c r="V44" i="8" s="1"/>
  <c r="U120" i="1"/>
  <c r="U44" i="8" s="1"/>
  <c r="V119" i="1"/>
  <c r="V43" i="8" s="1"/>
  <c r="U119" i="1"/>
  <c r="U43" i="8" s="1"/>
  <c r="W43" i="8" s="1"/>
  <c r="V118" i="1"/>
  <c r="V42" i="8" s="1"/>
  <c r="U118" i="1"/>
  <c r="U42" i="8" s="1"/>
  <c r="V117" i="1"/>
  <c r="V41" i="8" s="1"/>
  <c r="U117" i="1"/>
  <c r="U41" i="8" s="1"/>
  <c r="W41" i="8" s="1"/>
  <c r="V116" i="1"/>
  <c r="V40" i="8" s="1"/>
  <c r="U116" i="1"/>
  <c r="U40" i="8" s="1"/>
  <c r="V115" i="1"/>
  <c r="V39" i="8" s="1"/>
  <c r="U115" i="1"/>
  <c r="U39" i="8" s="1"/>
  <c r="W39" i="8" s="1"/>
  <c r="V114" i="1"/>
  <c r="V38" i="8" s="1"/>
  <c r="U114" i="1"/>
  <c r="U38" i="8" s="1"/>
  <c r="V113" i="1"/>
  <c r="V37" i="8" s="1"/>
  <c r="U113" i="1"/>
  <c r="U37" i="8" s="1"/>
  <c r="W37" i="8" s="1"/>
  <c r="V112" i="1"/>
  <c r="V36" i="8" s="1"/>
  <c r="U112" i="1"/>
  <c r="U36" i="8" s="1"/>
  <c r="V111" i="1"/>
  <c r="V35" i="8" s="1"/>
  <c r="U111" i="1"/>
  <c r="U35" i="8" s="1"/>
  <c r="W35" i="8" s="1"/>
  <c r="V110" i="1"/>
  <c r="V34" i="8" s="1"/>
  <c r="U110" i="1"/>
  <c r="U34" i="8" s="1"/>
  <c r="V109" i="1"/>
  <c r="V33" i="8" s="1"/>
  <c r="U109" i="1"/>
  <c r="U33" i="8" s="1"/>
  <c r="W33" i="8" s="1"/>
  <c r="V108" i="1"/>
  <c r="V32" i="8" s="1"/>
  <c r="U108" i="1"/>
  <c r="U32" i="8" s="1"/>
  <c r="V107" i="1"/>
  <c r="V31" i="8" s="1"/>
  <c r="U107" i="1"/>
  <c r="U31" i="8" s="1"/>
  <c r="W31" i="8" s="1"/>
  <c r="V106" i="1"/>
  <c r="V30" i="8" s="1"/>
  <c r="U106" i="1"/>
  <c r="U30" i="8" s="1"/>
  <c r="V105" i="1"/>
  <c r="V29" i="8" s="1"/>
  <c r="U105" i="1"/>
  <c r="U29" i="8" s="1"/>
  <c r="W29" i="8" s="1"/>
  <c r="V104" i="1"/>
  <c r="V28" i="8" s="1"/>
  <c r="U104" i="1"/>
  <c r="U28" i="8" s="1"/>
  <c r="V103" i="1"/>
  <c r="V27" i="8" s="1"/>
  <c r="U103" i="1"/>
  <c r="U27" i="8" s="1"/>
  <c r="W27" i="8" s="1"/>
  <c r="V102" i="1"/>
  <c r="V26" i="8" s="1"/>
  <c r="U102" i="1"/>
  <c r="U26" i="8" s="1"/>
  <c r="V101" i="1"/>
  <c r="V25" i="8" s="1"/>
  <c r="U101" i="1"/>
  <c r="U25" i="8" s="1"/>
  <c r="W25" i="8" s="1"/>
  <c r="V100" i="1"/>
  <c r="V24" i="8" s="1"/>
  <c r="U100" i="1"/>
  <c r="U24" i="8" s="1"/>
  <c r="V99" i="1"/>
  <c r="V23" i="8" s="1"/>
  <c r="U99" i="1"/>
  <c r="U23" i="8" s="1"/>
  <c r="W23" i="8" s="1"/>
  <c r="V98" i="1"/>
  <c r="V22" i="8" s="1"/>
  <c r="U98" i="1"/>
  <c r="U22" i="8" s="1"/>
  <c r="V97" i="1"/>
  <c r="V21" i="8" s="1"/>
  <c r="U97" i="1"/>
  <c r="U21" i="8" s="1"/>
  <c r="W21" i="8" s="1"/>
  <c r="V96" i="1"/>
  <c r="V20" i="8" s="1"/>
  <c r="U96" i="1"/>
  <c r="U20" i="8" s="1"/>
  <c r="V95" i="1"/>
  <c r="V19" i="8" s="1"/>
  <c r="U95" i="1"/>
  <c r="U19" i="8" s="1"/>
  <c r="W19" i="8" s="1"/>
  <c r="V94" i="1"/>
  <c r="V18" i="8" s="1"/>
  <c r="U94" i="1"/>
  <c r="U18" i="8" s="1"/>
  <c r="V93" i="1"/>
  <c r="V17" i="8" s="1"/>
  <c r="U93" i="1"/>
  <c r="U17" i="8" s="1"/>
  <c r="W17" i="8" s="1"/>
  <c r="V92" i="1"/>
  <c r="V16" i="8" s="1"/>
  <c r="U92" i="1"/>
  <c r="U16" i="8" s="1"/>
  <c r="V91" i="1"/>
  <c r="V15" i="8" s="1"/>
  <c r="U91" i="1"/>
  <c r="U15" i="8" s="1"/>
  <c r="W15" i="8" s="1"/>
  <c r="V90" i="1"/>
  <c r="V14" i="8" s="1"/>
  <c r="U90" i="1"/>
  <c r="U14" i="8" s="1"/>
  <c r="V89" i="1"/>
  <c r="V13" i="8" s="1"/>
  <c r="U89" i="1"/>
  <c r="U13" i="8" s="1"/>
  <c r="W13" i="8" s="1"/>
  <c r="V88" i="1"/>
  <c r="V12" i="8" s="1"/>
  <c r="U88" i="1"/>
  <c r="U12" i="8" s="1"/>
  <c r="V87" i="1"/>
  <c r="V11" i="8" s="1"/>
  <c r="U87" i="1"/>
  <c r="U11" i="8" s="1"/>
  <c r="W11" i="8" s="1"/>
  <c r="V86" i="1"/>
  <c r="V10" i="8" s="1"/>
  <c r="U86" i="1"/>
  <c r="U10" i="8" s="1"/>
  <c r="V85" i="1"/>
  <c r="V9" i="8" s="1"/>
  <c r="U85" i="1"/>
  <c r="U9" i="8" s="1"/>
  <c r="W9" i="8" s="1"/>
  <c r="V84" i="1"/>
  <c r="V8" i="8" s="1"/>
  <c r="U84" i="1"/>
  <c r="U8" i="8" s="1"/>
  <c r="W8" i="8" s="1"/>
  <c r="V83" i="1"/>
  <c r="V7" i="8" s="1"/>
  <c r="U83" i="1"/>
  <c r="U7" i="8" s="1"/>
  <c r="W7" i="8" s="1"/>
  <c r="V82" i="1"/>
  <c r="V6" i="8" s="1"/>
  <c r="U82" i="1"/>
  <c r="U6" i="8" s="1"/>
  <c r="V81" i="1"/>
  <c r="V5" i="8" s="1"/>
  <c r="U81" i="1"/>
  <c r="U5" i="8" s="1"/>
  <c r="W5" i="8" s="1"/>
  <c r="V80" i="1"/>
  <c r="V4" i="8" s="1"/>
  <c r="U80" i="1"/>
  <c r="U4" i="8" s="1"/>
  <c r="W4" i="8" s="1"/>
  <c r="V79" i="1"/>
  <c r="V3" i="8" s="1"/>
  <c r="U79" i="1"/>
  <c r="U3" i="8" s="1"/>
  <c r="W3" i="8" s="1"/>
  <c r="V78" i="1"/>
  <c r="V2" i="8" s="1"/>
  <c r="U78" i="1"/>
  <c r="U2" i="8" s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T120" i="1"/>
  <c r="S120" i="1"/>
  <c r="R120" i="1"/>
  <c r="Q120" i="1"/>
  <c r="M120" i="1" s="1"/>
  <c r="M44" i="8" s="1"/>
  <c r="P120" i="1"/>
  <c r="L120" i="1" s="1"/>
  <c r="O120" i="1"/>
  <c r="N120" i="1"/>
  <c r="K120" i="1"/>
  <c r="J120" i="1"/>
  <c r="T119" i="1"/>
  <c r="S119" i="1"/>
  <c r="R119" i="1"/>
  <c r="Q119" i="1"/>
  <c r="P119" i="1"/>
  <c r="O119" i="1"/>
  <c r="M119" i="1" s="1"/>
  <c r="M43" i="8" s="1"/>
  <c r="N119" i="1"/>
  <c r="L119" i="1" s="1"/>
  <c r="K119" i="1"/>
  <c r="J119" i="1"/>
  <c r="T118" i="1"/>
  <c r="S118" i="1"/>
  <c r="R118" i="1"/>
  <c r="Q118" i="1"/>
  <c r="P118" i="1"/>
  <c r="O118" i="1"/>
  <c r="M118" i="1" s="1"/>
  <c r="N118" i="1"/>
  <c r="L118" i="1" s="1"/>
  <c r="K118" i="1"/>
  <c r="J118" i="1"/>
  <c r="T117" i="1"/>
  <c r="S117" i="1"/>
  <c r="R117" i="1"/>
  <c r="Q117" i="1"/>
  <c r="P117" i="1"/>
  <c r="O117" i="1"/>
  <c r="M117" i="1" s="1"/>
  <c r="M41" i="8" s="1"/>
  <c r="N117" i="1"/>
  <c r="L117" i="1" s="1"/>
  <c r="K117" i="1"/>
  <c r="J117" i="1"/>
  <c r="T116" i="1"/>
  <c r="S116" i="1"/>
  <c r="R116" i="1"/>
  <c r="Q116" i="1"/>
  <c r="P116" i="1"/>
  <c r="O116" i="1"/>
  <c r="M116" i="1" s="1"/>
  <c r="M40" i="8" s="1"/>
  <c r="N116" i="1"/>
  <c r="L116" i="1" s="1"/>
  <c r="K116" i="1"/>
  <c r="J116" i="1"/>
  <c r="T115" i="1"/>
  <c r="S115" i="1"/>
  <c r="R115" i="1"/>
  <c r="Q115" i="1"/>
  <c r="P115" i="1"/>
  <c r="O115" i="1"/>
  <c r="M115" i="1" s="1"/>
  <c r="M39" i="8" s="1"/>
  <c r="N115" i="1"/>
  <c r="L115" i="1" s="1"/>
  <c r="L39" i="8" s="1"/>
  <c r="K115" i="1"/>
  <c r="J115" i="1"/>
  <c r="T114" i="1"/>
  <c r="S114" i="1"/>
  <c r="R114" i="1"/>
  <c r="Q114" i="1"/>
  <c r="P114" i="1"/>
  <c r="O114" i="1"/>
  <c r="N114" i="1"/>
  <c r="L114" i="1" s="1"/>
  <c r="K114" i="1"/>
  <c r="J114" i="1"/>
  <c r="T113" i="1"/>
  <c r="S113" i="1"/>
  <c r="R113" i="1"/>
  <c r="Q113" i="1"/>
  <c r="P113" i="1"/>
  <c r="L113" i="1" s="1"/>
  <c r="L37" i="6" s="1"/>
  <c r="O113" i="1"/>
  <c r="M113" i="1" s="1"/>
  <c r="N113" i="1"/>
  <c r="K113" i="1"/>
  <c r="J113" i="1"/>
  <c r="T112" i="1"/>
  <c r="S112" i="1"/>
  <c r="R112" i="1"/>
  <c r="Q112" i="1"/>
  <c r="M112" i="1" s="1"/>
  <c r="M36" i="8" s="1"/>
  <c r="P112" i="1"/>
  <c r="L112" i="1" s="1"/>
  <c r="O112" i="1"/>
  <c r="N112" i="1"/>
  <c r="K112" i="1"/>
  <c r="J112" i="1"/>
  <c r="T111" i="1"/>
  <c r="S111" i="1"/>
  <c r="R111" i="1"/>
  <c r="Q111" i="1"/>
  <c r="P111" i="1"/>
  <c r="O111" i="1"/>
  <c r="M111" i="1" s="1"/>
  <c r="M35" i="8" s="1"/>
  <c r="N111" i="1"/>
  <c r="L111" i="1" s="1"/>
  <c r="K111" i="1"/>
  <c r="J111" i="1"/>
  <c r="T110" i="1"/>
  <c r="S110" i="1"/>
  <c r="R110" i="1"/>
  <c r="Q110" i="1"/>
  <c r="P110" i="1"/>
  <c r="O110" i="1"/>
  <c r="M110" i="1" s="1"/>
  <c r="N110" i="1"/>
  <c r="L110" i="1" s="1"/>
  <c r="K110" i="1"/>
  <c r="J110" i="1"/>
  <c r="T109" i="1"/>
  <c r="S109" i="1"/>
  <c r="R109" i="1"/>
  <c r="Q109" i="1"/>
  <c r="P109" i="1"/>
  <c r="O109" i="1"/>
  <c r="M109" i="1" s="1"/>
  <c r="N109" i="1"/>
  <c r="L109" i="1" s="1"/>
  <c r="L33" i="8" s="1"/>
  <c r="K109" i="1"/>
  <c r="J109" i="1"/>
  <c r="T108" i="1"/>
  <c r="S108" i="1"/>
  <c r="R108" i="1"/>
  <c r="Q108" i="1"/>
  <c r="P108" i="1"/>
  <c r="O108" i="1"/>
  <c r="M108" i="1" s="1"/>
  <c r="M32" i="8" s="1"/>
  <c r="N108" i="1"/>
  <c r="L108" i="1" s="1"/>
  <c r="K108" i="1"/>
  <c r="J108" i="1"/>
  <c r="T107" i="1"/>
  <c r="S107" i="1"/>
  <c r="R107" i="1"/>
  <c r="Q107" i="1"/>
  <c r="P107" i="1"/>
  <c r="O107" i="1"/>
  <c r="M107" i="1" s="1"/>
  <c r="M31" i="8" s="1"/>
  <c r="N107" i="1"/>
  <c r="L107" i="1" s="1"/>
  <c r="L31" i="6" s="1"/>
  <c r="K107" i="1"/>
  <c r="J107" i="1"/>
  <c r="T106" i="1"/>
  <c r="S106" i="1"/>
  <c r="R106" i="1"/>
  <c r="Q106" i="1"/>
  <c r="P106" i="1"/>
  <c r="O106" i="1"/>
  <c r="N106" i="1"/>
  <c r="L106" i="1" s="1"/>
  <c r="K106" i="1"/>
  <c r="J106" i="1"/>
  <c r="T105" i="1"/>
  <c r="S105" i="1"/>
  <c r="R105" i="1"/>
  <c r="Q105" i="1"/>
  <c r="P105" i="1"/>
  <c r="L105" i="1" s="1"/>
  <c r="L29" i="8" s="1"/>
  <c r="O105" i="1"/>
  <c r="M105" i="1" s="1"/>
  <c r="N105" i="1"/>
  <c r="K105" i="1"/>
  <c r="J105" i="1"/>
  <c r="J29" i="6" s="1"/>
  <c r="T104" i="1"/>
  <c r="S104" i="1"/>
  <c r="R104" i="1"/>
  <c r="Q104" i="1"/>
  <c r="M104" i="1" s="1"/>
  <c r="M28" i="8" s="1"/>
  <c r="P104" i="1"/>
  <c r="L104" i="1" s="1"/>
  <c r="O104" i="1"/>
  <c r="N104" i="1"/>
  <c r="K104" i="1"/>
  <c r="J104" i="1"/>
  <c r="T103" i="1"/>
  <c r="S103" i="1"/>
  <c r="R103" i="1"/>
  <c r="Q103" i="1"/>
  <c r="P103" i="1"/>
  <c r="O103" i="1"/>
  <c r="M103" i="1" s="1"/>
  <c r="M27" i="8" s="1"/>
  <c r="N103" i="1"/>
  <c r="L103" i="1" s="1"/>
  <c r="K103" i="1"/>
  <c r="J103" i="1"/>
  <c r="T102" i="1"/>
  <c r="S102" i="1"/>
  <c r="R102" i="1"/>
  <c r="Q102" i="1"/>
  <c r="P102" i="1"/>
  <c r="O102" i="1"/>
  <c r="M102" i="1" s="1"/>
  <c r="N102" i="1"/>
  <c r="L102" i="1" s="1"/>
  <c r="K102" i="1"/>
  <c r="J102" i="1"/>
  <c r="T101" i="1"/>
  <c r="S101" i="1"/>
  <c r="R101" i="1"/>
  <c r="Q101" i="1"/>
  <c r="P101" i="1"/>
  <c r="O101" i="1"/>
  <c r="M101" i="1" s="1"/>
  <c r="N101" i="1"/>
  <c r="L101" i="1" s="1"/>
  <c r="K101" i="1"/>
  <c r="J101" i="1"/>
  <c r="T100" i="1"/>
  <c r="S100" i="1"/>
  <c r="R100" i="1"/>
  <c r="Q100" i="1"/>
  <c r="P100" i="1"/>
  <c r="O100" i="1"/>
  <c r="M100" i="1" s="1"/>
  <c r="N100" i="1"/>
  <c r="L100" i="1" s="1"/>
  <c r="K100" i="1"/>
  <c r="J100" i="1"/>
  <c r="T99" i="1"/>
  <c r="S99" i="1"/>
  <c r="R99" i="1"/>
  <c r="Q99" i="1"/>
  <c r="P99" i="1"/>
  <c r="O99" i="1"/>
  <c r="M99" i="1" s="1"/>
  <c r="N99" i="1"/>
  <c r="L99" i="1" s="1"/>
  <c r="L23" i="8" s="1"/>
  <c r="K99" i="1"/>
  <c r="J99" i="1"/>
  <c r="T98" i="1"/>
  <c r="S98" i="1"/>
  <c r="R98" i="1"/>
  <c r="Q98" i="1"/>
  <c r="P98" i="1"/>
  <c r="O98" i="1"/>
  <c r="N98" i="1"/>
  <c r="L98" i="1" s="1"/>
  <c r="K98" i="1"/>
  <c r="J98" i="1"/>
  <c r="T97" i="1"/>
  <c r="S97" i="1"/>
  <c r="R97" i="1"/>
  <c r="Q97" i="1"/>
  <c r="P97" i="1"/>
  <c r="L97" i="1" s="1"/>
  <c r="L21" i="8" s="1"/>
  <c r="O97" i="1"/>
  <c r="M97" i="1" s="1"/>
  <c r="N97" i="1"/>
  <c r="K97" i="1"/>
  <c r="J97" i="1"/>
  <c r="J21" i="6" s="1"/>
  <c r="T96" i="1"/>
  <c r="S96" i="1"/>
  <c r="R96" i="1"/>
  <c r="Q96" i="1"/>
  <c r="M96" i="1" s="1"/>
  <c r="M20" i="8" s="1"/>
  <c r="P96" i="1"/>
  <c r="L96" i="1" s="1"/>
  <c r="O96" i="1"/>
  <c r="N96" i="1"/>
  <c r="K96" i="1"/>
  <c r="J96" i="1"/>
  <c r="T95" i="1"/>
  <c r="S95" i="1"/>
  <c r="R95" i="1"/>
  <c r="Q95" i="1"/>
  <c r="P95" i="1"/>
  <c r="O95" i="1"/>
  <c r="M95" i="1" s="1"/>
  <c r="M19" i="6" s="1"/>
  <c r="N95" i="1"/>
  <c r="L95" i="1" s="1"/>
  <c r="K95" i="1"/>
  <c r="J95" i="1"/>
  <c r="T94" i="1"/>
  <c r="S94" i="1"/>
  <c r="R94" i="1"/>
  <c r="Q94" i="1"/>
  <c r="P94" i="1"/>
  <c r="O94" i="1"/>
  <c r="M94" i="1" s="1"/>
  <c r="N94" i="1"/>
  <c r="L94" i="1" s="1"/>
  <c r="K94" i="1"/>
  <c r="J94" i="1"/>
  <c r="T93" i="1"/>
  <c r="S93" i="1"/>
  <c r="R93" i="1"/>
  <c r="Q93" i="1"/>
  <c r="P93" i="1"/>
  <c r="O93" i="1"/>
  <c r="M93" i="1" s="1"/>
  <c r="N93" i="1"/>
  <c r="L93" i="1" s="1"/>
  <c r="K93" i="1"/>
  <c r="J93" i="1"/>
  <c r="T92" i="1"/>
  <c r="S92" i="1"/>
  <c r="R92" i="1"/>
  <c r="Q92" i="1"/>
  <c r="P92" i="1"/>
  <c r="O92" i="1"/>
  <c r="M92" i="1" s="1"/>
  <c r="N92" i="1"/>
  <c r="L92" i="1" s="1"/>
  <c r="K92" i="1"/>
  <c r="J92" i="1"/>
  <c r="T91" i="1"/>
  <c r="S91" i="1"/>
  <c r="R91" i="1"/>
  <c r="Q91" i="1"/>
  <c r="P91" i="1"/>
  <c r="O91" i="1"/>
  <c r="M91" i="1" s="1"/>
  <c r="N91" i="1"/>
  <c r="L91" i="1" s="1"/>
  <c r="K91" i="1"/>
  <c r="J91" i="1"/>
  <c r="T90" i="1"/>
  <c r="S90" i="1"/>
  <c r="R90" i="1"/>
  <c r="Q90" i="1"/>
  <c r="P90" i="1"/>
  <c r="O90" i="1"/>
  <c r="N90" i="1"/>
  <c r="L90" i="1" s="1"/>
  <c r="K90" i="1"/>
  <c r="J90" i="1"/>
  <c r="T89" i="1"/>
  <c r="S89" i="1"/>
  <c r="R89" i="1"/>
  <c r="Q89" i="1"/>
  <c r="P89" i="1"/>
  <c r="L89" i="1" s="1"/>
  <c r="L13" i="8" s="1"/>
  <c r="O89" i="1"/>
  <c r="M89" i="1" s="1"/>
  <c r="N89" i="1"/>
  <c r="K89" i="1"/>
  <c r="J89" i="1"/>
  <c r="J13" i="6" s="1"/>
  <c r="T88" i="1"/>
  <c r="S88" i="1"/>
  <c r="R88" i="1"/>
  <c r="Q88" i="1"/>
  <c r="M88" i="1" s="1"/>
  <c r="M12" i="8" s="1"/>
  <c r="P88" i="1"/>
  <c r="L88" i="1" s="1"/>
  <c r="O88" i="1"/>
  <c r="N88" i="1"/>
  <c r="K88" i="1"/>
  <c r="J88" i="1"/>
  <c r="T87" i="1"/>
  <c r="S87" i="1"/>
  <c r="R87" i="1"/>
  <c r="Q87" i="1"/>
  <c r="P87" i="1"/>
  <c r="O87" i="1"/>
  <c r="M87" i="1" s="1"/>
  <c r="M11" i="8" s="1"/>
  <c r="N87" i="1"/>
  <c r="L87" i="1" s="1"/>
  <c r="K87" i="1"/>
  <c r="J87" i="1"/>
  <c r="T86" i="1"/>
  <c r="S86" i="1"/>
  <c r="R86" i="1"/>
  <c r="Q86" i="1"/>
  <c r="P86" i="1"/>
  <c r="O86" i="1"/>
  <c r="M86" i="1" s="1"/>
  <c r="N86" i="1"/>
  <c r="L86" i="1" s="1"/>
  <c r="K86" i="1"/>
  <c r="J86" i="1"/>
  <c r="T85" i="1"/>
  <c r="S85" i="1"/>
  <c r="R85" i="1"/>
  <c r="Q85" i="1"/>
  <c r="P85" i="1"/>
  <c r="O85" i="1"/>
  <c r="M85" i="1" s="1"/>
  <c r="N85" i="1"/>
  <c r="L85" i="1" s="1"/>
  <c r="K85" i="1"/>
  <c r="J85" i="1"/>
  <c r="T84" i="1"/>
  <c r="S84" i="1"/>
  <c r="R84" i="1"/>
  <c r="Q84" i="1"/>
  <c r="P84" i="1"/>
  <c r="O84" i="1"/>
  <c r="M84" i="1" s="1"/>
  <c r="N84" i="1"/>
  <c r="L84" i="1" s="1"/>
  <c r="K84" i="1"/>
  <c r="J84" i="1"/>
  <c r="T83" i="1"/>
  <c r="S83" i="1"/>
  <c r="R83" i="1"/>
  <c r="Q83" i="1"/>
  <c r="P83" i="1"/>
  <c r="O83" i="1"/>
  <c r="M83" i="1" s="1"/>
  <c r="N83" i="1"/>
  <c r="L83" i="1" s="1"/>
  <c r="L7" i="6" s="1"/>
  <c r="K83" i="1"/>
  <c r="J83" i="1"/>
  <c r="T82" i="1"/>
  <c r="S82" i="1"/>
  <c r="R82" i="1"/>
  <c r="Q82" i="1"/>
  <c r="P82" i="1"/>
  <c r="O82" i="1"/>
  <c r="N82" i="1"/>
  <c r="L82" i="1" s="1"/>
  <c r="K82" i="1"/>
  <c r="J82" i="1"/>
  <c r="T81" i="1"/>
  <c r="S81" i="1"/>
  <c r="R81" i="1"/>
  <c r="Q81" i="1"/>
  <c r="P81" i="1"/>
  <c r="L81" i="1" s="1"/>
  <c r="L5" i="6" s="1"/>
  <c r="O81" i="1"/>
  <c r="M81" i="1" s="1"/>
  <c r="M5" i="6" s="1"/>
  <c r="N81" i="1"/>
  <c r="K81" i="1"/>
  <c r="J81" i="1"/>
  <c r="J5" i="8" s="1"/>
  <c r="T80" i="1"/>
  <c r="S80" i="1"/>
  <c r="R80" i="1"/>
  <c r="Q80" i="1"/>
  <c r="M80" i="1" s="1"/>
  <c r="P80" i="1"/>
  <c r="L80" i="1" s="1"/>
  <c r="O80" i="1"/>
  <c r="N80" i="1"/>
  <c r="K80" i="1"/>
  <c r="J80" i="1"/>
  <c r="T79" i="1"/>
  <c r="S79" i="1"/>
  <c r="R79" i="1"/>
  <c r="Q79" i="1"/>
  <c r="P79" i="1"/>
  <c r="O79" i="1"/>
  <c r="M79" i="1" s="1"/>
  <c r="M3" i="8" s="1"/>
  <c r="N79" i="1"/>
  <c r="L79" i="1" s="1"/>
  <c r="K79" i="1"/>
  <c r="J79" i="1"/>
  <c r="T78" i="1"/>
  <c r="S78" i="1"/>
  <c r="R78" i="1"/>
  <c r="Q78" i="1"/>
  <c r="P78" i="1"/>
  <c r="O78" i="1"/>
  <c r="M78" i="1" s="1"/>
  <c r="N78" i="1"/>
  <c r="L78" i="1" s="1"/>
  <c r="K78" i="1"/>
  <c r="J78" i="1"/>
  <c r="T77" i="1"/>
  <c r="S77" i="1"/>
  <c r="R77" i="1"/>
  <c r="Q77" i="1"/>
  <c r="P77" i="1"/>
  <c r="O77" i="1"/>
  <c r="M77" i="1" s="1"/>
  <c r="N77" i="1"/>
  <c r="L77" i="1" s="1"/>
  <c r="K77" i="1"/>
  <c r="J77" i="1"/>
  <c r="T76" i="1"/>
  <c r="S76" i="1"/>
  <c r="R76" i="1"/>
  <c r="Q76" i="1"/>
  <c r="P76" i="1"/>
  <c r="O76" i="1"/>
  <c r="M76" i="1" s="1"/>
  <c r="N76" i="1"/>
  <c r="L76" i="1" s="1"/>
  <c r="K76" i="1"/>
  <c r="J76" i="1"/>
  <c r="T75" i="1"/>
  <c r="S75" i="1"/>
  <c r="R75" i="1"/>
  <c r="Q75" i="1"/>
  <c r="P75" i="1"/>
  <c r="O75" i="1"/>
  <c r="M75" i="1" s="1"/>
  <c r="N75" i="1"/>
  <c r="L75" i="1" s="1"/>
  <c r="K75" i="1"/>
  <c r="J75" i="1"/>
  <c r="T74" i="1"/>
  <c r="S74" i="1"/>
  <c r="R74" i="1"/>
  <c r="Q74" i="1"/>
  <c r="P74" i="1"/>
  <c r="O74" i="1"/>
  <c r="N74" i="1"/>
  <c r="L74" i="1" s="1"/>
  <c r="K74" i="1"/>
  <c r="J74" i="1"/>
  <c r="T73" i="1"/>
  <c r="S73" i="1"/>
  <c r="R73" i="1"/>
  <c r="Q73" i="1"/>
  <c r="P73" i="1"/>
  <c r="L73" i="1" s="1"/>
  <c r="O73" i="1"/>
  <c r="M73" i="1" s="1"/>
  <c r="N73" i="1"/>
  <c r="K73" i="1"/>
  <c r="J73" i="1"/>
  <c r="T72" i="1"/>
  <c r="S72" i="1"/>
  <c r="R72" i="1"/>
  <c r="Q72" i="1"/>
  <c r="M72" i="1" s="1"/>
  <c r="P72" i="1"/>
  <c r="L72" i="1" s="1"/>
  <c r="O72" i="1"/>
  <c r="N72" i="1"/>
  <c r="K72" i="1"/>
  <c r="J72" i="1"/>
  <c r="T71" i="1"/>
  <c r="S71" i="1"/>
  <c r="R71" i="1"/>
  <c r="Q71" i="1"/>
  <c r="P71" i="1"/>
  <c r="O71" i="1"/>
  <c r="M71" i="1" s="1"/>
  <c r="N71" i="1"/>
  <c r="L71" i="1" s="1"/>
  <c r="K71" i="1"/>
  <c r="J71" i="1"/>
  <c r="T70" i="1"/>
  <c r="S70" i="1"/>
  <c r="R70" i="1"/>
  <c r="Q70" i="1"/>
  <c r="P70" i="1"/>
  <c r="O70" i="1"/>
  <c r="M70" i="1" s="1"/>
  <c r="N70" i="1"/>
  <c r="L70" i="1" s="1"/>
  <c r="K70" i="1"/>
  <c r="J70" i="1"/>
  <c r="T69" i="1"/>
  <c r="S69" i="1"/>
  <c r="R69" i="1"/>
  <c r="Q69" i="1"/>
  <c r="P69" i="1"/>
  <c r="O69" i="1"/>
  <c r="M69" i="1" s="1"/>
  <c r="N69" i="1"/>
  <c r="L69" i="1" s="1"/>
  <c r="K69" i="1"/>
  <c r="J69" i="1"/>
  <c r="T68" i="1"/>
  <c r="S68" i="1"/>
  <c r="R68" i="1"/>
  <c r="Q68" i="1"/>
  <c r="P68" i="1"/>
  <c r="O68" i="1"/>
  <c r="M68" i="1" s="1"/>
  <c r="N68" i="1"/>
  <c r="L68" i="1" s="1"/>
  <c r="K68" i="1"/>
  <c r="J68" i="1"/>
  <c r="T67" i="1"/>
  <c r="S67" i="1"/>
  <c r="R67" i="1"/>
  <c r="Q67" i="1"/>
  <c r="P67" i="1"/>
  <c r="O67" i="1"/>
  <c r="M67" i="1" s="1"/>
  <c r="N67" i="1"/>
  <c r="L67" i="1" s="1"/>
  <c r="K67" i="1"/>
  <c r="J67" i="1"/>
  <c r="T66" i="1"/>
  <c r="S66" i="1"/>
  <c r="R66" i="1"/>
  <c r="Q66" i="1"/>
  <c r="P66" i="1"/>
  <c r="O66" i="1"/>
  <c r="N66" i="1"/>
  <c r="L66" i="1" s="1"/>
  <c r="K66" i="1"/>
  <c r="J66" i="1"/>
  <c r="T65" i="1"/>
  <c r="S65" i="1"/>
  <c r="R65" i="1"/>
  <c r="Q65" i="1"/>
  <c r="P65" i="1"/>
  <c r="L65" i="1" s="1"/>
  <c r="O65" i="1"/>
  <c r="M65" i="1" s="1"/>
  <c r="N65" i="1"/>
  <c r="K65" i="1"/>
  <c r="J65" i="1"/>
  <c r="T64" i="1"/>
  <c r="S64" i="1"/>
  <c r="R64" i="1"/>
  <c r="Q64" i="1"/>
  <c r="M64" i="1" s="1"/>
  <c r="P64" i="1"/>
  <c r="L64" i="1" s="1"/>
  <c r="O64" i="1"/>
  <c r="N64" i="1"/>
  <c r="K64" i="1"/>
  <c r="J64" i="1"/>
  <c r="T63" i="1"/>
  <c r="S63" i="1"/>
  <c r="R63" i="1"/>
  <c r="Q63" i="1"/>
  <c r="P63" i="1"/>
  <c r="O63" i="1"/>
  <c r="M63" i="1" s="1"/>
  <c r="N63" i="1"/>
  <c r="L63" i="1" s="1"/>
  <c r="K63" i="1"/>
  <c r="J63" i="1"/>
  <c r="T62" i="1"/>
  <c r="S62" i="1"/>
  <c r="R62" i="1"/>
  <c r="Q62" i="1"/>
  <c r="P62" i="1"/>
  <c r="O62" i="1"/>
  <c r="M62" i="1" s="1"/>
  <c r="N62" i="1"/>
  <c r="L62" i="1" s="1"/>
  <c r="K62" i="1"/>
  <c r="J62" i="1"/>
  <c r="T61" i="1"/>
  <c r="S61" i="1"/>
  <c r="R61" i="1"/>
  <c r="Q61" i="1"/>
  <c r="P61" i="1"/>
  <c r="O61" i="1"/>
  <c r="M61" i="1" s="1"/>
  <c r="N61" i="1"/>
  <c r="L61" i="1" s="1"/>
  <c r="K61" i="1"/>
  <c r="J61" i="1"/>
  <c r="T60" i="1"/>
  <c r="S60" i="1"/>
  <c r="R60" i="1"/>
  <c r="Q60" i="1"/>
  <c r="P60" i="1"/>
  <c r="O60" i="1"/>
  <c r="M60" i="1" s="1"/>
  <c r="N60" i="1"/>
  <c r="L60" i="1" s="1"/>
  <c r="K60" i="1"/>
  <c r="J60" i="1"/>
  <c r="T59" i="1"/>
  <c r="S59" i="1"/>
  <c r="R59" i="1"/>
  <c r="Q59" i="1"/>
  <c r="P59" i="1"/>
  <c r="O59" i="1"/>
  <c r="M59" i="1" s="1"/>
  <c r="N59" i="1"/>
  <c r="L59" i="1" s="1"/>
  <c r="K59" i="1"/>
  <c r="J59" i="1"/>
  <c r="T58" i="1"/>
  <c r="S58" i="1"/>
  <c r="R58" i="1"/>
  <c r="Q58" i="1"/>
  <c r="P58" i="1"/>
  <c r="O58" i="1"/>
  <c r="N58" i="1"/>
  <c r="L58" i="1" s="1"/>
  <c r="K58" i="1"/>
  <c r="J58" i="1"/>
  <c r="T57" i="1"/>
  <c r="S57" i="1"/>
  <c r="R57" i="1"/>
  <c r="Q57" i="1"/>
  <c r="P57" i="1"/>
  <c r="L57" i="1" s="1"/>
  <c r="O57" i="1"/>
  <c r="M57" i="1" s="1"/>
  <c r="N57" i="1"/>
  <c r="K57" i="1"/>
  <c r="J57" i="1"/>
  <c r="T56" i="1"/>
  <c r="S56" i="1"/>
  <c r="R56" i="1"/>
  <c r="Q56" i="1"/>
  <c r="M56" i="1" s="1"/>
  <c r="P56" i="1"/>
  <c r="L56" i="1" s="1"/>
  <c r="O56" i="1"/>
  <c r="N56" i="1"/>
  <c r="K56" i="1"/>
  <c r="J56" i="1"/>
  <c r="T55" i="1"/>
  <c r="S55" i="1"/>
  <c r="R55" i="1"/>
  <c r="Q55" i="1"/>
  <c r="P55" i="1"/>
  <c r="O55" i="1"/>
  <c r="M55" i="1" s="1"/>
  <c r="N55" i="1"/>
  <c r="L55" i="1" s="1"/>
  <c r="K55" i="1"/>
  <c r="J55" i="1"/>
  <c r="T54" i="1"/>
  <c r="S54" i="1"/>
  <c r="R54" i="1"/>
  <c r="Q54" i="1"/>
  <c r="P54" i="1"/>
  <c r="O54" i="1"/>
  <c r="M54" i="1" s="1"/>
  <c r="N54" i="1"/>
  <c r="L54" i="1" s="1"/>
  <c r="K54" i="1"/>
  <c r="J54" i="1"/>
  <c r="T53" i="1"/>
  <c r="S53" i="1"/>
  <c r="R53" i="1"/>
  <c r="Q53" i="1"/>
  <c r="P53" i="1"/>
  <c r="O53" i="1"/>
  <c r="M53" i="1" s="1"/>
  <c r="N53" i="1"/>
  <c r="L53" i="1" s="1"/>
  <c r="K53" i="1"/>
  <c r="J53" i="1"/>
  <c r="T52" i="1"/>
  <c r="S52" i="1"/>
  <c r="R52" i="1"/>
  <c r="Q52" i="1"/>
  <c r="P52" i="1"/>
  <c r="O52" i="1"/>
  <c r="M52" i="1" s="1"/>
  <c r="N52" i="1"/>
  <c r="L52" i="1" s="1"/>
  <c r="K52" i="1"/>
  <c r="J52" i="1"/>
  <c r="T51" i="1"/>
  <c r="S51" i="1"/>
  <c r="R51" i="1"/>
  <c r="Q51" i="1"/>
  <c r="P51" i="1"/>
  <c r="O51" i="1"/>
  <c r="M51" i="1" s="1"/>
  <c r="N51" i="1"/>
  <c r="L51" i="1" s="1"/>
  <c r="K51" i="1"/>
  <c r="J51" i="1"/>
  <c r="T50" i="1"/>
  <c r="S50" i="1"/>
  <c r="R50" i="1"/>
  <c r="Q50" i="1"/>
  <c r="M50" i="1" s="1"/>
  <c r="P50" i="1"/>
  <c r="O50" i="1"/>
  <c r="N50" i="1"/>
  <c r="L50" i="1" s="1"/>
  <c r="K50" i="1"/>
  <c r="J50" i="1"/>
  <c r="T49" i="1"/>
  <c r="S49" i="1"/>
  <c r="R49" i="1"/>
  <c r="Q49" i="1"/>
  <c r="P49" i="1"/>
  <c r="L49" i="1" s="1"/>
  <c r="O49" i="1"/>
  <c r="M49" i="1" s="1"/>
  <c r="N49" i="1"/>
  <c r="K49" i="1"/>
  <c r="J49" i="1"/>
  <c r="T48" i="1"/>
  <c r="S48" i="1"/>
  <c r="R48" i="1"/>
  <c r="Q48" i="1"/>
  <c r="M48" i="1" s="1"/>
  <c r="P48" i="1"/>
  <c r="L48" i="1" s="1"/>
  <c r="O48" i="1"/>
  <c r="N48" i="1"/>
  <c r="K48" i="1"/>
  <c r="J48" i="1"/>
  <c r="T47" i="1"/>
  <c r="S47" i="1"/>
  <c r="R47" i="1"/>
  <c r="Q47" i="1"/>
  <c r="P47" i="1"/>
  <c r="O47" i="1"/>
  <c r="M47" i="1" s="1"/>
  <c r="N47" i="1"/>
  <c r="L47" i="1" s="1"/>
  <c r="K47" i="1"/>
  <c r="J47" i="1"/>
  <c r="T46" i="1"/>
  <c r="S46" i="1"/>
  <c r="R46" i="1"/>
  <c r="Q46" i="1"/>
  <c r="P46" i="1"/>
  <c r="O46" i="1"/>
  <c r="M46" i="1" s="1"/>
  <c r="N46" i="1"/>
  <c r="L46" i="1" s="1"/>
  <c r="K46" i="1"/>
  <c r="J46" i="1"/>
  <c r="T45" i="1"/>
  <c r="S45" i="1"/>
  <c r="R45" i="1"/>
  <c r="Q45" i="1"/>
  <c r="P45" i="1"/>
  <c r="O45" i="1"/>
  <c r="M45" i="1" s="1"/>
  <c r="N45" i="1"/>
  <c r="L45" i="1" s="1"/>
  <c r="K45" i="1"/>
  <c r="J45" i="1"/>
  <c r="T44" i="1"/>
  <c r="S44" i="1"/>
  <c r="R44" i="1"/>
  <c r="Q44" i="1"/>
  <c r="P44" i="1"/>
  <c r="O44" i="1"/>
  <c r="M44" i="1" s="1"/>
  <c r="N44" i="1"/>
  <c r="L44" i="1" s="1"/>
  <c r="K44" i="1"/>
  <c r="J44" i="1"/>
  <c r="T43" i="1"/>
  <c r="S43" i="1"/>
  <c r="R43" i="1"/>
  <c r="Q43" i="1"/>
  <c r="P43" i="1"/>
  <c r="O43" i="1"/>
  <c r="M43" i="1" s="1"/>
  <c r="N43" i="1"/>
  <c r="L43" i="1" s="1"/>
  <c r="K43" i="1"/>
  <c r="J43" i="1"/>
  <c r="T42" i="1"/>
  <c r="S42" i="1"/>
  <c r="R42" i="1"/>
  <c r="Q42" i="1"/>
  <c r="M42" i="1" s="1"/>
  <c r="P42" i="1"/>
  <c r="O42" i="1"/>
  <c r="N42" i="1"/>
  <c r="L42" i="1" s="1"/>
  <c r="K42" i="1"/>
  <c r="J42" i="1"/>
  <c r="T41" i="1"/>
  <c r="S41" i="1"/>
  <c r="R41" i="1"/>
  <c r="Q41" i="1"/>
  <c r="P41" i="1"/>
  <c r="L41" i="1" s="1"/>
  <c r="O41" i="1"/>
  <c r="M41" i="1" s="1"/>
  <c r="N41" i="1"/>
  <c r="K41" i="1"/>
  <c r="J41" i="1"/>
  <c r="T40" i="1"/>
  <c r="S40" i="1"/>
  <c r="R40" i="1"/>
  <c r="Q40" i="1"/>
  <c r="M40" i="1" s="1"/>
  <c r="P40" i="1"/>
  <c r="L40" i="1" s="1"/>
  <c r="O40" i="1"/>
  <c r="N40" i="1"/>
  <c r="K40" i="1"/>
  <c r="J40" i="1"/>
  <c r="T39" i="1"/>
  <c r="S39" i="1"/>
  <c r="R39" i="1"/>
  <c r="Q39" i="1"/>
  <c r="P39" i="1"/>
  <c r="O39" i="1"/>
  <c r="M39" i="1" s="1"/>
  <c r="N39" i="1"/>
  <c r="L39" i="1" s="1"/>
  <c r="K39" i="1"/>
  <c r="J39" i="1"/>
  <c r="T38" i="1"/>
  <c r="S38" i="1"/>
  <c r="R38" i="1"/>
  <c r="Q38" i="1"/>
  <c r="P38" i="1"/>
  <c r="O38" i="1"/>
  <c r="M38" i="1" s="1"/>
  <c r="N38" i="1"/>
  <c r="L38" i="1" s="1"/>
  <c r="K38" i="1"/>
  <c r="J38" i="1"/>
  <c r="T37" i="1"/>
  <c r="S37" i="1"/>
  <c r="R37" i="1"/>
  <c r="Q37" i="1"/>
  <c r="P37" i="1"/>
  <c r="O37" i="1"/>
  <c r="M37" i="1" s="1"/>
  <c r="N37" i="1"/>
  <c r="L37" i="1" s="1"/>
  <c r="K37" i="1"/>
  <c r="J37" i="1"/>
  <c r="T36" i="1"/>
  <c r="S36" i="1"/>
  <c r="R36" i="1"/>
  <c r="Q36" i="1"/>
  <c r="P36" i="1"/>
  <c r="O36" i="1"/>
  <c r="M36" i="1" s="1"/>
  <c r="N36" i="1"/>
  <c r="L36" i="1" s="1"/>
  <c r="K36" i="1"/>
  <c r="J36" i="1"/>
  <c r="T35" i="1"/>
  <c r="S35" i="1"/>
  <c r="R35" i="1"/>
  <c r="Q35" i="1"/>
  <c r="P35" i="1"/>
  <c r="O35" i="1"/>
  <c r="M35" i="1" s="1"/>
  <c r="N35" i="1"/>
  <c r="L35" i="1" s="1"/>
  <c r="K35" i="1"/>
  <c r="J35" i="1"/>
  <c r="T34" i="1"/>
  <c r="S34" i="1"/>
  <c r="R34" i="1"/>
  <c r="Q34" i="1"/>
  <c r="P34" i="1"/>
  <c r="O34" i="1"/>
  <c r="M34" i="1" s="1"/>
  <c r="N34" i="1"/>
  <c r="L34" i="1" s="1"/>
  <c r="K34" i="1"/>
  <c r="J34" i="1"/>
  <c r="T33" i="1"/>
  <c r="S33" i="1"/>
  <c r="R33" i="1"/>
  <c r="Q33" i="1"/>
  <c r="P33" i="1"/>
  <c r="L33" i="1" s="1"/>
  <c r="O33" i="1"/>
  <c r="M33" i="1" s="1"/>
  <c r="N33" i="1"/>
  <c r="K33" i="1"/>
  <c r="J33" i="1"/>
  <c r="T32" i="1"/>
  <c r="S32" i="1"/>
  <c r="R32" i="1"/>
  <c r="Q32" i="1"/>
  <c r="M32" i="1" s="1"/>
  <c r="P32" i="1"/>
  <c r="L32" i="1" s="1"/>
  <c r="O32" i="1"/>
  <c r="N32" i="1"/>
  <c r="K32" i="1"/>
  <c r="J32" i="1"/>
  <c r="T31" i="1"/>
  <c r="S31" i="1"/>
  <c r="R31" i="1"/>
  <c r="Q31" i="1"/>
  <c r="P31" i="1"/>
  <c r="O31" i="1"/>
  <c r="M31" i="1" s="1"/>
  <c r="N31" i="1"/>
  <c r="L31" i="1" s="1"/>
  <c r="K31" i="1"/>
  <c r="J31" i="1"/>
  <c r="T30" i="1"/>
  <c r="S30" i="1"/>
  <c r="R30" i="1"/>
  <c r="Q30" i="1"/>
  <c r="P30" i="1"/>
  <c r="O30" i="1"/>
  <c r="M30" i="1" s="1"/>
  <c r="N30" i="1"/>
  <c r="L30" i="1" s="1"/>
  <c r="K30" i="1"/>
  <c r="J30" i="1"/>
  <c r="T29" i="1"/>
  <c r="S29" i="1"/>
  <c r="R29" i="1"/>
  <c r="Q29" i="1"/>
  <c r="P29" i="1"/>
  <c r="O29" i="1"/>
  <c r="M29" i="1" s="1"/>
  <c r="N29" i="1"/>
  <c r="L29" i="1" s="1"/>
  <c r="K29" i="1"/>
  <c r="J29" i="1"/>
  <c r="T28" i="1"/>
  <c r="S28" i="1"/>
  <c r="R28" i="1"/>
  <c r="Q28" i="1"/>
  <c r="P28" i="1"/>
  <c r="O28" i="1"/>
  <c r="M28" i="1" s="1"/>
  <c r="N28" i="1"/>
  <c r="L28" i="1" s="1"/>
  <c r="K28" i="1"/>
  <c r="J28" i="1"/>
  <c r="T27" i="1"/>
  <c r="S27" i="1"/>
  <c r="R27" i="1"/>
  <c r="Q27" i="1"/>
  <c r="P27" i="1"/>
  <c r="O27" i="1"/>
  <c r="M27" i="1" s="1"/>
  <c r="N27" i="1"/>
  <c r="L27" i="1" s="1"/>
  <c r="K27" i="1"/>
  <c r="J27" i="1"/>
  <c r="T26" i="1"/>
  <c r="S26" i="1"/>
  <c r="R26" i="1"/>
  <c r="Q26" i="1"/>
  <c r="P26" i="1"/>
  <c r="O26" i="1"/>
  <c r="M26" i="1" s="1"/>
  <c r="N26" i="1"/>
  <c r="L26" i="1" s="1"/>
  <c r="K26" i="1"/>
  <c r="J26" i="1"/>
  <c r="T25" i="1"/>
  <c r="S25" i="1"/>
  <c r="R25" i="1"/>
  <c r="Q25" i="1"/>
  <c r="P25" i="1"/>
  <c r="L25" i="1" s="1"/>
  <c r="O25" i="1"/>
  <c r="M25" i="1" s="1"/>
  <c r="N25" i="1"/>
  <c r="K25" i="1"/>
  <c r="J25" i="1"/>
  <c r="T24" i="1"/>
  <c r="S24" i="1"/>
  <c r="R24" i="1"/>
  <c r="Q24" i="1"/>
  <c r="M24" i="1" s="1"/>
  <c r="P24" i="1"/>
  <c r="L24" i="1" s="1"/>
  <c r="O24" i="1"/>
  <c r="N24" i="1"/>
  <c r="K24" i="1"/>
  <c r="J24" i="1"/>
  <c r="T23" i="1"/>
  <c r="S23" i="1"/>
  <c r="R23" i="1"/>
  <c r="Q23" i="1"/>
  <c r="P23" i="1"/>
  <c r="O23" i="1"/>
  <c r="M23" i="1" s="1"/>
  <c r="N23" i="1"/>
  <c r="L23" i="1" s="1"/>
  <c r="K23" i="1"/>
  <c r="J23" i="1"/>
  <c r="T22" i="1"/>
  <c r="S22" i="1"/>
  <c r="R22" i="1"/>
  <c r="Q22" i="1"/>
  <c r="P22" i="1"/>
  <c r="O22" i="1"/>
  <c r="M22" i="1" s="1"/>
  <c r="N22" i="1"/>
  <c r="L22" i="1" s="1"/>
  <c r="K22" i="1"/>
  <c r="J22" i="1"/>
  <c r="T21" i="1"/>
  <c r="S21" i="1"/>
  <c r="R21" i="1"/>
  <c r="Q21" i="1"/>
  <c r="P21" i="1"/>
  <c r="O21" i="1"/>
  <c r="M21" i="1" s="1"/>
  <c r="N21" i="1"/>
  <c r="L21" i="1" s="1"/>
  <c r="K21" i="1"/>
  <c r="J21" i="1"/>
  <c r="T20" i="1"/>
  <c r="S20" i="1"/>
  <c r="R20" i="1"/>
  <c r="Q20" i="1"/>
  <c r="P20" i="1"/>
  <c r="O20" i="1"/>
  <c r="M20" i="1" s="1"/>
  <c r="N20" i="1"/>
  <c r="L20" i="1" s="1"/>
  <c r="K20" i="1"/>
  <c r="J20" i="1"/>
  <c r="T19" i="1"/>
  <c r="S19" i="1"/>
  <c r="R19" i="1"/>
  <c r="Q19" i="1"/>
  <c r="P19" i="1"/>
  <c r="O19" i="1"/>
  <c r="M19" i="1" s="1"/>
  <c r="N19" i="1"/>
  <c r="L19" i="1" s="1"/>
  <c r="K19" i="1"/>
  <c r="J19" i="1"/>
  <c r="T18" i="1"/>
  <c r="S18" i="1"/>
  <c r="R18" i="1"/>
  <c r="Q18" i="1"/>
  <c r="P18" i="1"/>
  <c r="O18" i="1"/>
  <c r="M18" i="1" s="1"/>
  <c r="N18" i="1"/>
  <c r="L18" i="1" s="1"/>
  <c r="K18" i="1"/>
  <c r="J18" i="1"/>
  <c r="T17" i="1"/>
  <c r="S17" i="1"/>
  <c r="R17" i="1"/>
  <c r="Q17" i="1"/>
  <c r="P17" i="1"/>
  <c r="L17" i="1" s="1"/>
  <c r="O17" i="1"/>
  <c r="M17" i="1" s="1"/>
  <c r="N17" i="1"/>
  <c r="K17" i="1"/>
  <c r="J17" i="1"/>
  <c r="T16" i="1"/>
  <c r="S16" i="1"/>
  <c r="R16" i="1"/>
  <c r="Q16" i="1"/>
  <c r="M16" i="1" s="1"/>
  <c r="P16" i="1"/>
  <c r="L16" i="1" s="1"/>
  <c r="O16" i="1"/>
  <c r="N16" i="1"/>
  <c r="K16" i="1"/>
  <c r="J16" i="1"/>
  <c r="T15" i="1"/>
  <c r="S15" i="1"/>
  <c r="R15" i="1"/>
  <c r="Q15" i="1"/>
  <c r="P15" i="1"/>
  <c r="O15" i="1"/>
  <c r="M15" i="1" s="1"/>
  <c r="N15" i="1"/>
  <c r="L15" i="1" s="1"/>
  <c r="K15" i="1"/>
  <c r="J15" i="1"/>
  <c r="T14" i="1"/>
  <c r="S14" i="1"/>
  <c r="R14" i="1"/>
  <c r="Q14" i="1"/>
  <c r="P14" i="1"/>
  <c r="O14" i="1"/>
  <c r="M14" i="1" s="1"/>
  <c r="N14" i="1"/>
  <c r="L14" i="1" s="1"/>
  <c r="K14" i="1"/>
  <c r="J14" i="1"/>
  <c r="T13" i="1"/>
  <c r="S13" i="1"/>
  <c r="R13" i="1"/>
  <c r="Q13" i="1"/>
  <c r="P13" i="1"/>
  <c r="O13" i="1"/>
  <c r="M13" i="1" s="1"/>
  <c r="N13" i="1"/>
  <c r="L13" i="1" s="1"/>
  <c r="K13" i="1"/>
  <c r="J13" i="1"/>
  <c r="T12" i="1"/>
  <c r="S12" i="1"/>
  <c r="R12" i="1"/>
  <c r="Q12" i="1"/>
  <c r="P12" i="1"/>
  <c r="O12" i="1"/>
  <c r="M12" i="1" s="1"/>
  <c r="N12" i="1"/>
  <c r="L12" i="1" s="1"/>
  <c r="K12" i="1"/>
  <c r="J12" i="1"/>
  <c r="T11" i="1"/>
  <c r="S11" i="1"/>
  <c r="R11" i="1"/>
  <c r="Q11" i="1"/>
  <c r="P11" i="1"/>
  <c r="O11" i="1"/>
  <c r="M11" i="1" s="1"/>
  <c r="N11" i="1"/>
  <c r="L11" i="1" s="1"/>
  <c r="K11" i="1"/>
  <c r="J11" i="1"/>
  <c r="T10" i="1"/>
  <c r="S10" i="1"/>
  <c r="R10" i="1"/>
  <c r="Q10" i="1"/>
  <c r="P10" i="1"/>
  <c r="O10" i="1"/>
  <c r="M10" i="1" s="1"/>
  <c r="N10" i="1"/>
  <c r="L10" i="1" s="1"/>
  <c r="K10" i="1"/>
  <c r="J10" i="1"/>
  <c r="T9" i="1"/>
  <c r="S9" i="1"/>
  <c r="R9" i="1"/>
  <c r="Q9" i="1"/>
  <c r="P9" i="1"/>
  <c r="L9" i="1" s="1"/>
  <c r="O9" i="1"/>
  <c r="M9" i="1" s="1"/>
  <c r="N9" i="1"/>
  <c r="K9" i="1"/>
  <c r="J9" i="1"/>
  <c r="T8" i="1"/>
  <c r="S8" i="1"/>
  <c r="R8" i="1"/>
  <c r="Q8" i="1"/>
  <c r="P8" i="1"/>
  <c r="L8" i="1" s="1"/>
  <c r="O8" i="1"/>
  <c r="M8" i="1" s="1"/>
  <c r="N8" i="1"/>
  <c r="K8" i="1"/>
  <c r="J8" i="1"/>
  <c r="T7" i="1"/>
  <c r="S7" i="1"/>
  <c r="R7" i="1"/>
  <c r="Q7" i="1"/>
  <c r="P7" i="1"/>
  <c r="O7" i="1"/>
  <c r="M7" i="1" s="1"/>
  <c r="N7" i="1"/>
  <c r="L7" i="1" s="1"/>
  <c r="K7" i="1"/>
  <c r="J7" i="1"/>
  <c r="T6" i="1"/>
  <c r="S6" i="1"/>
  <c r="R6" i="1"/>
  <c r="Q6" i="1"/>
  <c r="P6" i="1"/>
  <c r="O6" i="1"/>
  <c r="M6" i="1" s="1"/>
  <c r="N6" i="1"/>
  <c r="L6" i="1" s="1"/>
  <c r="K6" i="1"/>
  <c r="J6" i="1"/>
  <c r="T5" i="1"/>
  <c r="S5" i="1"/>
  <c r="R5" i="1"/>
  <c r="Q5" i="1"/>
  <c r="P5" i="1"/>
  <c r="O5" i="1"/>
  <c r="M5" i="1" s="1"/>
  <c r="N5" i="1"/>
  <c r="L5" i="1" s="1"/>
  <c r="K5" i="1"/>
  <c r="J5" i="1"/>
  <c r="T4" i="1"/>
  <c r="S4" i="1"/>
  <c r="R4" i="1"/>
  <c r="Q4" i="1"/>
  <c r="P4" i="1"/>
  <c r="O4" i="1"/>
  <c r="M4" i="1" s="1"/>
  <c r="N4" i="1"/>
  <c r="L4" i="1" s="1"/>
  <c r="K4" i="1"/>
  <c r="J4" i="1"/>
  <c r="T3" i="1"/>
  <c r="S3" i="1"/>
  <c r="R3" i="1"/>
  <c r="Q3" i="1"/>
  <c r="P3" i="1"/>
  <c r="O3" i="1"/>
  <c r="M3" i="1" s="1"/>
  <c r="N3" i="1"/>
  <c r="L3" i="1" s="1"/>
  <c r="K3" i="1"/>
  <c r="J3" i="1"/>
  <c r="T2" i="1"/>
  <c r="S2" i="1"/>
  <c r="R2" i="1"/>
  <c r="Q2" i="1"/>
  <c r="P2" i="1"/>
  <c r="O2" i="1"/>
  <c r="M2" i="1" s="1"/>
  <c r="N2" i="1"/>
  <c r="L2" i="1" s="1"/>
  <c r="K2" i="1"/>
  <c r="J38" i="8"/>
  <c r="J37" i="8"/>
  <c r="J31" i="8"/>
  <c r="J30" i="8"/>
  <c r="J23" i="8"/>
  <c r="J22" i="8"/>
  <c r="J15" i="8"/>
  <c r="J14" i="6"/>
  <c r="J7" i="8"/>
  <c r="J6" i="8"/>
  <c r="J2" i="1"/>
  <c r="I120" i="1"/>
  <c r="H120" i="1"/>
  <c r="H44" i="8" s="1"/>
  <c r="G120" i="1"/>
  <c r="F120" i="1"/>
  <c r="E120" i="1"/>
  <c r="D120" i="1"/>
  <c r="C120" i="1"/>
  <c r="C44" i="8" s="1"/>
  <c r="B120" i="1"/>
  <c r="I119" i="1"/>
  <c r="H119" i="1"/>
  <c r="H43" i="8" s="1"/>
  <c r="G119" i="1"/>
  <c r="F119" i="1"/>
  <c r="E119" i="1"/>
  <c r="D119" i="1"/>
  <c r="D43" i="8" s="1"/>
  <c r="C119" i="1"/>
  <c r="C43" i="6" s="1"/>
  <c r="B119" i="1"/>
  <c r="B43" i="8" s="1"/>
  <c r="I118" i="1"/>
  <c r="H118" i="1"/>
  <c r="H42" i="8" s="1"/>
  <c r="G118" i="1"/>
  <c r="F118" i="1"/>
  <c r="E118" i="1"/>
  <c r="D118" i="1"/>
  <c r="D42" i="8" s="1"/>
  <c r="C118" i="1"/>
  <c r="B118" i="1"/>
  <c r="I117" i="1"/>
  <c r="H117" i="1"/>
  <c r="H41" i="8" s="1"/>
  <c r="G117" i="1"/>
  <c r="F117" i="1"/>
  <c r="E117" i="1"/>
  <c r="D117" i="1"/>
  <c r="C117" i="1"/>
  <c r="C41" i="8" s="1"/>
  <c r="B117" i="1"/>
  <c r="B41" i="8" s="1"/>
  <c r="I116" i="1"/>
  <c r="H116" i="1"/>
  <c r="H40" i="8" s="1"/>
  <c r="G116" i="1"/>
  <c r="F116" i="1"/>
  <c r="E116" i="1"/>
  <c r="E40" i="8" s="1"/>
  <c r="D116" i="1"/>
  <c r="C116" i="1"/>
  <c r="C40" i="8" s="1"/>
  <c r="B116" i="1"/>
  <c r="B40" i="6" s="1"/>
  <c r="I115" i="1"/>
  <c r="H115" i="1"/>
  <c r="G115" i="1"/>
  <c r="F115" i="1"/>
  <c r="E115" i="1"/>
  <c r="D115" i="1"/>
  <c r="C115" i="1"/>
  <c r="C39" i="8" s="1"/>
  <c r="B115" i="1"/>
  <c r="I114" i="1"/>
  <c r="H114" i="1"/>
  <c r="G114" i="1"/>
  <c r="F114" i="1"/>
  <c r="E114" i="1"/>
  <c r="D114" i="1"/>
  <c r="C114" i="1"/>
  <c r="C38" i="8" s="1"/>
  <c r="B114" i="1"/>
  <c r="B38" i="6" s="1"/>
  <c r="I113" i="1"/>
  <c r="H113" i="1"/>
  <c r="H37" i="8" s="1"/>
  <c r="G113" i="1"/>
  <c r="F113" i="1"/>
  <c r="E113" i="1"/>
  <c r="D113" i="1"/>
  <c r="D37" i="8" s="1"/>
  <c r="C113" i="1"/>
  <c r="C37" i="8" s="1"/>
  <c r="B113" i="1"/>
  <c r="B37" i="6" s="1"/>
  <c r="I112" i="1"/>
  <c r="H112" i="1"/>
  <c r="G112" i="1"/>
  <c r="F112" i="1"/>
  <c r="E112" i="1"/>
  <c r="D112" i="1"/>
  <c r="C112" i="1"/>
  <c r="B112" i="1"/>
  <c r="I111" i="1"/>
  <c r="H111" i="1"/>
  <c r="H35" i="8" s="1"/>
  <c r="G111" i="1"/>
  <c r="F111" i="1"/>
  <c r="E111" i="1"/>
  <c r="D111" i="1"/>
  <c r="D35" i="8" s="1"/>
  <c r="C111" i="1"/>
  <c r="C35" i="6" s="1"/>
  <c r="B111" i="1"/>
  <c r="I110" i="1"/>
  <c r="H110" i="1"/>
  <c r="H34" i="8" s="1"/>
  <c r="G110" i="1"/>
  <c r="F110" i="1"/>
  <c r="E110" i="1"/>
  <c r="D110" i="1"/>
  <c r="D34" i="8" s="1"/>
  <c r="C110" i="1"/>
  <c r="B110" i="1"/>
  <c r="I109" i="1"/>
  <c r="H109" i="1"/>
  <c r="H33" i="8" s="1"/>
  <c r="G109" i="1"/>
  <c r="F109" i="1"/>
  <c r="E109" i="1"/>
  <c r="D109" i="1"/>
  <c r="C109" i="1"/>
  <c r="C33" i="8" s="1"/>
  <c r="B109" i="1"/>
  <c r="I108" i="1"/>
  <c r="H108" i="1"/>
  <c r="H32" i="8" s="1"/>
  <c r="G108" i="1"/>
  <c r="F108" i="1"/>
  <c r="E108" i="1"/>
  <c r="E32" i="8" s="1"/>
  <c r="D108" i="1"/>
  <c r="C108" i="1"/>
  <c r="C32" i="8" s="1"/>
  <c r="B108" i="1"/>
  <c r="I107" i="1"/>
  <c r="H107" i="1"/>
  <c r="H31" i="8" s="1"/>
  <c r="G107" i="1"/>
  <c r="F107" i="1"/>
  <c r="E107" i="1"/>
  <c r="D107" i="1"/>
  <c r="C107" i="1"/>
  <c r="B107" i="1"/>
  <c r="I106" i="1"/>
  <c r="H106" i="1"/>
  <c r="H30" i="8" s="1"/>
  <c r="G106" i="1"/>
  <c r="F106" i="1"/>
  <c r="E106" i="1"/>
  <c r="D106" i="1"/>
  <c r="C106" i="1"/>
  <c r="C30" i="8" s="1"/>
  <c r="B106" i="1"/>
  <c r="I105" i="1"/>
  <c r="H105" i="1"/>
  <c r="G105" i="1"/>
  <c r="F105" i="1"/>
  <c r="E105" i="1"/>
  <c r="D105" i="1"/>
  <c r="C105" i="1"/>
  <c r="C29" i="8" s="1"/>
  <c r="B105" i="1"/>
  <c r="I104" i="1"/>
  <c r="H104" i="1"/>
  <c r="G104" i="1"/>
  <c r="F104" i="1"/>
  <c r="E104" i="1"/>
  <c r="D104" i="1"/>
  <c r="C104" i="1"/>
  <c r="B104" i="1"/>
  <c r="I103" i="1"/>
  <c r="H103" i="1"/>
  <c r="G103" i="1"/>
  <c r="F103" i="1"/>
  <c r="E103" i="1"/>
  <c r="D103" i="1"/>
  <c r="D27" i="8" s="1"/>
  <c r="C103" i="1"/>
  <c r="C27" i="6" s="1"/>
  <c r="B103" i="1"/>
  <c r="I102" i="1"/>
  <c r="H102" i="1"/>
  <c r="H26" i="8" s="1"/>
  <c r="G102" i="1"/>
  <c r="F102" i="1"/>
  <c r="E102" i="1"/>
  <c r="D102" i="1"/>
  <c r="D26" i="8" s="1"/>
  <c r="C102" i="1"/>
  <c r="B102" i="1"/>
  <c r="I101" i="1"/>
  <c r="H101" i="1"/>
  <c r="H25" i="8" s="1"/>
  <c r="G101" i="1"/>
  <c r="F101" i="1"/>
  <c r="E101" i="1"/>
  <c r="D101" i="1"/>
  <c r="C101" i="1"/>
  <c r="B101" i="1"/>
  <c r="I100" i="1"/>
  <c r="H100" i="1"/>
  <c r="G100" i="1"/>
  <c r="F100" i="1"/>
  <c r="E100" i="1"/>
  <c r="E24" i="8" s="1"/>
  <c r="D100" i="1"/>
  <c r="C100" i="1"/>
  <c r="C24" i="8" s="1"/>
  <c r="B100" i="1"/>
  <c r="I99" i="1"/>
  <c r="H99" i="1"/>
  <c r="G99" i="1"/>
  <c r="F99" i="1"/>
  <c r="E99" i="1"/>
  <c r="D99" i="1"/>
  <c r="C99" i="1"/>
  <c r="B99" i="1"/>
  <c r="I98" i="1"/>
  <c r="H98" i="1"/>
  <c r="G98" i="1"/>
  <c r="F98" i="1"/>
  <c r="E98" i="1"/>
  <c r="D98" i="1"/>
  <c r="C98" i="1"/>
  <c r="C22" i="8" s="1"/>
  <c r="B98" i="1"/>
  <c r="I97" i="1"/>
  <c r="H97" i="1"/>
  <c r="G97" i="1"/>
  <c r="F97" i="1"/>
  <c r="E97" i="1"/>
  <c r="D97" i="1"/>
  <c r="C97" i="1"/>
  <c r="C21" i="8" s="1"/>
  <c r="B97" i="1"/>
  <c r="I96" i="1"/>
  <c r="H96" i="1"/>
  <c r="H20" i="8" s="1"/>
  <c r="G96" i="1"/>
  <c r="F96" i="1"/>
  <c r="E96" i="1"/>
  <c r="D96" i="1"/>
  <c r="C96" i="1"/>
  <c r="B96" i="1"/>
  <c r="I95" i="1"/>
  <c r="H95" i="1"/>
  <c r="G95" i="1"/>
  <c r="F95" i="1"/>
  <c r="E95" i="1"/>
  <c r="D95" i="1"/>
  <c r="D19" i="8" s="1"/>
  <c r="C95" i="1"/>
  <c r="C19" i="6" s="1"/>
  <c r="B95" i="1"/>
  <c r="I94" i="1"/>
  <c r="H94" i="1"/>
  <c r="G94" i="1"/>
  <c r="F94" i="1"/>
  <c r="E94" i="1"/>
  <c r="D94" i="1"/>
  <c r="D18" i="8" s="1"/>
  <c r="C94" i="1"/>
  <c r="B94" i="1"/>
  <c r="I93" i="1"/>
  <c r="H93" i="1"/>
  <c r="G93" i="1"/>
  <c r="F93" i="1"/>
  <c r="E93" i="1"/>
  <c r="D93" i="1"/>
  <c r="C93" i="1"/>
  <c r="B93" i="1"/>
  <c r="I92" i="1"/>
  <c r="H92" i="1"/>
  <c r="H16" i="8" s="1"/>
  <c r="G92" i="1"/>
  <c r="F92" i="1"/>
  <c r="E92" i="1"/>
  <c r="E16" i="8" s="1"/>
  <c r="D92" i="1"/>
  <c r="C92" i="1"/>
  <c r="B92" i="1"/>
  <c r="I91" i="1"/>
  <c r="H91" i="1"/>
  <c r="H15" i="8" s="1"/>
  <c r="G91" i="1"/>
  <c r="F91" i="1"/>
  <c r="E91" i="1"/>
  <c r="D91" i="1"/>
  <c r="C91" i="1"/>
  <c r="B91" i="1"/>
  <c r="I90" i="1"/>
  <c r="H90" i="1"/>
  <c r="H14" i="8" s="1"/>
  <c r="G90" i="1"/>
  <c r="F90" i="1"/>
  <c r="E90" i="1"/>
  <c r="D90" i="1"/>
  <c r="C90" i="1"/>
  <c r="C14" i="8" s="1"/>
  <c r="B90" i="1"/>
  <c r="I89" i="1"/>
  <c r="H89" i="1"/>
  <c r="G89" i="1"/>
  <c r="F89" i="1"/>
  <c r="E89" i="1"/>
  <c r="D89" i="1"/>
  <c r="C89" i="1"/>
  <c r="C13" i="8" s="1"/>
  <c r="B89" i="1"/>
  <c r="I88" i="1"/>
  <c r="H88" i="1"/>
  <c r="G88" i="1"/>
  <c r="F88" i="1"/>
  <c r="E88" i="1"/>
  <c r="D88" i="1"/>
  <c r="C88" i="1"/>
  <c r="B88" i="1"/>
  <c r="I87" i="1"/>
  <c r="H87" i="1"/>
  <c r="H11" i="8" s="1"/>
  <c r="G87" i="1"/>
  <c r="F87" i="1"/>
  <c r="E87" i="1"/>
  <c r="D87" i="1"/>
  <c r="D11" i="8" s="1"/>
  <c r="C87" i="1"/>
  <c r="C11" i="6" s="1"/>
  <c r="B87" i="1"/>
  <c r="I86" i="1"/>
  <c r="H86" i="1"/>
  <c r="H10" i="8" s="1"/>
  <c r="G86" i="1"/>
  <c r="F86" i="1"/>
  <c r="E86" i="1"/>
  <c r="D86" i="1"/>
  <c r="D10" i="8" s="1"/>
  <c r="C86" i="1"/>
  <c r="B86" i="1"/>
  <c r="I85" i="1"/>
  <c r="H85" i="1"/>
  <c r="G85" i="1"/>
  <c r="F85" i="1"/>
  <c r="E85" i="1"/>
  <c r="D85" i="1"/>
  <c r="C85" i="1"/>
  <c r="B85" i="1"/>
  <c r="I84" i="1"/>
  <c r="H84" i="1"/>
  <c r="G84" i="1"/>
  <c r="F84" i="1"/>
  <c r="E84" i="1"/>
  <c r="E8" i="8" s="1"/>
  <c r="D84" i="1"/>
  <c r="C84" i="1"/>
  <c r="B84" i="1"/>
  <c r="I83" i="1"/>
  <c r="H83" i="1"/>
  <c r="G83" i="1"/>
  <c r="F83" i="1"/>
  <c r="E83" i="1"/>
  <c r="D83" i="1"/>
  <c r="C83" i="1"/>
  <c r="B83" i="1"/>
  <c r="I82" i="1"/>
  <c r="H82" i="1"/>
  <c r="G82" i="1"/>
  <c r="F82" i="1"/>
  <c r="E82" i="1"/>
  <c r="D82" i="1"/>
  <c r="C82" i="1"/>
  <c r="C6" i="8" s="1"/>
  <c r="B82" i="1"/>
  <c r="I81" i="1"/>
  <c r="H81" i="1"/>
  <c r="H5" i="8" s="1"/>
  <c r="G81" i="1"/>
  <c r="F81" i="1"/>
  <c r="E81" i="1"/>
  <c r="D81" i="1"/>
  <c r="C81" i="1"/>
  <c r="C5" i="8" s="1"/>
  <c r="B81" i="1"/>
  <c r="I80" i="1"/>
  <c r="H80" i="1"/>
  <c r="H4" i="8" s="1"/>
  <c r="G80" i="1"/>
  <c r="F80" i="1"/>
  <c r="E80" i="1"/>
  <c r="D80" i="1"/>
  <c r="C80" i="1"/>
  <c r="B80" i="1"/>
  <c r="I79" i="1"/>
  <c r="H79" i="1"/>
  <c r="G79" i="1"/>
  <c r="F79" i="1"/>
  <c r="E79" i="1"/>
  <c r="D79" i="1"/>
  <c r="D3" i="8" s="1"/>
  <c r="C79" i="1"/>
  <c r="C3" i="6" s="1"/>
  <c r="B79" i="1"/>
  <c r="I78" i="1"/>
  <c r="H78" i="1"/>
  <c r="G78" i="1"/>
  <c r="F78" i="1"/>
  <c r="E78" i="1"/>
  <c r="D78" i="1"/>
  <c r="D2" i="8" s="1"/>
  <c r="C78" i="1"/>
  <c r="B78" i="1"/>
  <c r="I77" i="1"/>
  <c r="H77" i="1"/>
  <c r="G77" i="1"/>
  <c r="F77" i="1"/>
  <c r="E77" i="1"/>
  <c r="D77" i="1"/>
  <c r="C77" i="1"/>
  <c r="B77" i="1"/>
  <c r="I76" i="1"/>
  <c r="H76" i="1"/>
  <c r="G76" i="1"/>
  <c r="F76" i="1"/>
  <c r="E76" i="1"/>
  <c r="D76" i="1"/>
  <c r="C76" i="1"/>
  <c r="B76" i="1"/>
  <c r="I75" i="1"/>
  <c r="H75" i="1"/>
  <c r="G75" i="1"/>
  <c r="F75" i="1"/>
  <c r="E75" i="1"/>
  <c r="D75" i="1"/>
  <c r="C75" i="1"/>
  <c r="B75" i="1"/>
  <c r="I74" i="1"/>
  <c r="H74" i="1"/>
  <c r="G74" i="1"/>
  <c r="F74" i="1"/>
  <c r="E74" i="1"/>
  <c r="D74" i="1"/>
  <c r="C74" i="1"/>
  <c r="B74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I61" i="1"/>
  <c r="H61" i="1"/>
  <c r="G61" i="1"/>
  <c r="F61" i="1"/>
  <c r="E61" i="1"/>
  <c r="D61" i="1"/>
  <c r="C61" i="1"/>
  <c r="B61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I48" i="1"/>
  <c r="H48" i="1"/>
  <c r="G48" i="1"/>
  <c r="F48" i="1"/>
  <c r="E48" i="1"/>
  <c r="D48" i="1"/>
  <c r="C48" i="1"/>
  <c r="B48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I2" i="1"/>
  <c r="H2" i="1"/>
  <c r="G2" i="1"/>
  <c r="F2" i="1"/>
  <c r="E2" i="1"/>
  <c r="D2" i="1"/>
  <c r="C2" i="1"/>
  <c r="B2" i="1"/>
  <c r="L43" i="9"/>
  <c r="K43" i="9"/>
  <c r="J43" i="9"/>
  <c r="I43" i="9"/>
  <c r="H43" i="9"/>
  <c r="G43" i="9"/>
  <c r="E43" i="9"/>
  <c r="D43" i="9"/>
  <c r="C43" i="9"/>
  <c r="B43" i="9"/>
  <c r="L42" i="9"/>
  <c r="K42" i="9"/>
  <c r="J42" i="9"/>
  <c r="I42" i="9"/>
  <c r="H42" i="9"/>
  <c r="G42" i="9"/>
  <c r="F42" i="9"/>
  <c r="E42" i="9"/>
  <c r="D42" i="9"/>
  <c r="C42" i="9"/>
  <c r="B42" i="9"/>
  <c r="L41" i="9"/>
  <c r="K41" i="9"/>
  <c r="J41" i="9"/>
  <c r="I41" i="9"/>
  <c r="G41" i="9"/>
  <c r="F41" i="9"/>
  <c r="E41" i="9"/>
  <c r="D41" i="9"/>
  <c r="C41" i="9"/>
  <c r="B41" i="9"/>
  <c r="J40" i="9"/>
  <c r="I40" i="9"/>
  <c r="H40" i="9"/>
  <c r="G40" i="9"/>
  <c r="F40" i="9"/>
  <c r="E40" i="9"/>
  <c r="B40" i="9"/>
  <c r="L39" i="9"/>
  <c r="K39" i="9"/>
  <c r="J39" i="9"/>
  <c r="I39" i="9"/>
  <c r="E39" i="9"/>
  <c r="D39" i="9"/>
  <c r="C39" i="9"/>
  <c r="B39" i="9"/>
  <c r="I38" i="9"/>
  <c r="H38" i="9"/>
  <c r="G38" i="9"/>
  <c r="F38" i="9"/>
  <c r="E38" i="9"/>
  <c r="L37" i="9"/>
  <c r="K37" i="9"/>
  <c r="J37" i="9"/>
  <c r="I37" i="9"/>
  <c r="E37" i="9"/>
  <c r="D37" i="9"/>
  <c r="C37" i="9"/>
  <c r="B37" i="9"/>
  <c r="L36" i="9"/>
  <c r="I36" i="9"/>
  <c r="H36" i="9"/>
  <c r="G36" i="9"/>
  <c r="F36" i="9"/>
  <c r="E36" i="9"/>
  <c r="D36" i="9"/>
  <c r="L35" i="9"/>
  <c r="K35" i="9"/>
  <c r="J35" i="9"/>
  <c r="I35" i="9"/>
  <c r="H35" i="9"/>
  <c r="G35" i="9"/>
  <c r="E35" i="9"/>
  <c r="D35" i="9"/>
  <c r="C35" i="9"/>
  <c r="B35" i="9"/>
  <c r="L34" i="9"/>
  <c r="K34" i="9"/>
  <c r="J34" i="9"/>
  <c r="I34" i="9"/>
  <c r="H34" i="9"/>
  <c r="G34" i="9"/>
  <c r="F34" i="9"/>
  <c r="E34" i="9"/>
  <c r="D34" i="9"/>
  <c r="C34" i="9"/>
  <c r="B34" i="9"/>
  <c r="L33" i="9"/>
  <c r="K33" i="9"/>
  <c r="J33" i="9"/>
  <c r="I33" i="9"/>
  <c r="G33" i="9"/>
  <c r="F33" i="9"/>
  <c r="E33" i="9"/>
  <c r="D33" i="9"/>
  <c r="C33" i="9"/>
  <c r="B33" i="9"/>
  <c r="J32" i="9"/>
  <c r="I32" i="9"/>
  <c r="H32" i="9"/>
  <c r="G32" i="9"/>
  <c r="F32" i="9"/>
  <c r="E32" i="9"/>
  <c r="B32" i="9"/>
  <c r="L31" i="9"/>
  <c r="K31" i="9"/>
  <c r="J31" i="9"/>
  <c r="I31" i="9"/>
  <c r="E31" i="9"/>
  <c r="D31" i="9"/>
  <c r="C31" i="9"/>
  <c r="B31" i="9"/>
  <c r="I30" i="9"/>
  <c r="H30" i="9"/>
  <c r="G30" i="9"/>
  <c r="F30" i="9"/>
  <c r="E30" i="9"/>
  <c r="L29" i="9"/>
  <c r="K29" i="9"/>
  <c r="J29" i="9"/>
  <c r="I29" i="9"/>
  <c r="E29" i="9"/>
  <c r="D29" i="9"/>
  <c r="C29" i="9"/>
  <c r="B29" i="9"/>
  <c r="L28" i="9"/>
  <c r="I28" i="9"/>
  <c r="H28" i="9"/>
  <c r="G28" i="9"/>
  <c r="F28" i="9"/>
  <c r="E28" i="9"/>
  <c r="D28" i="9"/>
  <c r="L27" i="9"/>
  <c r="K27" i="9"/>
  <c r="J27" i="9"/>
  <c r="I27" i="9"/>
  <c r="H27" i="9"/>
  <c r="G27" i="9"/>
  <c r="E27" i="9"/>
  <c r="D27" i="9"/>
  <c r="C27" i="9"/>
  <c r="B27" i="9"/>
  <c r="L26" i="9"/>
  <c r="K26" i="9"/>
  <c r="I26" i="9"/>
  <c r="H26" i="9"/>
  <c r="G26" i="9"/>
  <c r="F26" i="9"/>
  <c r="E26" i="9"/>
  <c r="D26" i="9"/>
  <c r="C26" i="9"/>
  <c r="L25" i="9"/>
  <c r="K25" i="9"/>
  <c r="J25" i="9"/>
  <c r="I25" i="9"/>
  <c r="G25" i="9"/>
  <c r="F25" i="9"/>
  <c r="E25" i="9"/>
  <c r="D25" i="9"/>
  <c r="C25" i="9"/>
  <c r="B25" i="9"/>
  <c r="I24" i="9"/>
  <c r="H24" i="9"/>
  <c r="G24" i="9"/>
  <c r="F24" i="9"/>
  <c r="E24" i="9"/>
  <c r="L23" i="9"/>
  <c r="K23" i="9"/>
  <c r="J23" i="9"/>
  <c r="I23" i="9"/>
  <c r="E23" i="9"/>
  <c r="D23" i="9"/>
  <c r="C23" i="9"/>
  <c r="B23" i="9"/>
  <c r="I22" i="9"/>
  <c r="H22" i="9"/>
  <c r="G22" i="9"/>
  <c r="F22" i="9"/>
  <c r="E22" i="9"/>
  <c r="L21" i="9"/>
  <c r="K21" i="9"/>
  <c r="J21" i="9"/>
  <c r="I21" i="9"/>
  <c r="E21" i="9"/>
  <c r="D21" i="9"/>
  <c r="C21" i="9"/>
  <c r="B21" i="9"/>
  <c r="L20" i="9"/>
  <c r="I20" i="9"/>
  <c r="H20" i="9"/>
  <c r="G20" i="9"/>
  <c r="F20" i="9"/>
  <c r="E20" i="9"/>
  <c r="D20" i="9"/>
  <c r="L19" i="9"/>
  <c r="K19" i="9"/>
  <c r="J19" i="9"/>
  <c r="I19" i="9"/>
  <c r="E19" i="9"/>
  <c r="D19" i="9"/>
  <c r="C19" i="9"/>
  <c r="B19" i="9"/>
  <c r="I18" i="9"/>
  <c r="H18" i="9"/>
  <c r="G18" i="9"/>
  <c r="F18" i="9"/>
  <c r="E18" i="9"/>
  <c r="L17" i="9"/>
  <c r="K17" i="9"/>
  <c r="J17" i="9"/>
  <c r="I17" i="9"/>
  <c r="G17" i="9"/>
  <c r="E17" i="9"/>
  <c r="D17" i="9"/>
  <c r="C17" i="9"/>
  <c r="B17" i="9"/>
  <c r="I16" i="9"/>
  <c r="H16" i="9"/>
  <c r="G16" i="9"/>
  <c r="F16" i="9"/>
  <c r="E16" i="9"/>
  <c r="L15" i="9"/>
  <c r="K15" i="9"/>
  <c r="J15" i="9"/>
  <c r="I15" i="9"/>
  <c r="E15" i="9"/>
  <c r="D15" i="9"/>
  <c r="C15" i="9"/>
  <c r="B15" i="9"/>
  <c r="I14" i="9"/>
  <c r="H14" i="9"/>
  <c r="G14" i="9"/>
  <c r="F14" i="9"/>
  <c r="E14" i="9"/>
  <c r="L13" i="9"/>
  <c r="K13" i="9"/>
  <c r="J13" i="9"/>
  <c r="I13" i="9"/>
  <c r="E13" i="9"/>
  <c r="D13" i="9"/>
  <c r="C13" i="9"/>
  <c r="B13" i="9"/>
  <c r="L12" i="9"/>
  <c r="I12" i="9"/>
  <c r="H12" i="9"/>
  <c r="G12" i="9"/>
  <c r="F12" i="9"/>
  <c r="E12" i="9"/>
  <c r="D12" i="9"/>
  <c r="L11" i="9"/>
  <c r="K11" i="9"/>
  <c r="J11" i="9"/>
  <c r="I11" i="9"/>
  <c r="E11" i="9"/>
  <c r="D11" i="9"/>
  <c r="C11" i="9"/>
  <c r="B11" i="9"/>
  <c r="I10" i="9"/>
  <c r="H10" i="9"/>
  <c r="G10" i="9"/>
  <c r="F10" i="9"/>
  <c r="E10" i="9"/>
  <c r="L9" i="9"/>
  <c r="K9" i="9"/>
  <c r="J9" i="9"/>
  <c r="I9" i="9"/>
  <c r="G9" i="9"/>
  <c r="E9" i="9"/>
  <c r="D9" i="9"/>
  <c r="C9" i="9"/>
  <c r="B9" i="9"/>
  <c r="I8" i="9"/>
  <c r="H8" i="9"/>
  <c r="G8" i="9"/>
  <c r="F8" i="9"/>
  <c r="E8" i="9"/>
  <c r="L7" i="9"/>
  <c r="K7" i="9"/>
  <c r="J7" i="9"/>
  <c r="I7" i="9"/>
  <c r="E7" i="9"/>
  <c r="D7" i="9"/>
  <c r="C7" i="9"/>
  <c r="B7" i="9"/>
  <c r="I6" i="9"/>
  <c r="H6" i="9"/>
  <c r="G6" i="9"/>
  <c r="F6" i="9"/>
  <c r="E6" i="9"/>
  <c r="L5" i="9"/>
  <c r="K5" i="9"/>
  <c r="J5" i="9"/>
  <c r="I5" i="9"/>
  <c r="E5" i="9"/>
  <c r="D5" i="9"/>
  <c r="C5" i="9"/>
  <c r="B5" i="9"/>
  <c r="L4" i="9"/>
  <c r="I4" i="9"/>
  <c r="H4" i="9"/>
  <c r="G4" i="9"/>
  <c r="F4" i="9"/>
  <c r="E4" i="9"/>
  <c r="D4" i="9"/>
  <c r="L3" i="9"/>
  <c r="K3" i="9"/>
  <c r="J3" i="9"/>
  <c r="I3" i="9"/>
  <c r="E3" i="9"/>
  <c r="D3" i="9"/>
  <c r="C3" i="9"/>
  <c r="B3" i="9"/>
  <c r="I2" i="9"/>
  <c r="H2" i="9"/>
  <c r="G2" i="9"/>
  <c r="F2" i="9"/>
  <c r="E2" i="9"/>
  <c r="T44" i="8"/>
  <c r="S44" i="8"/>
  <c r="R44" i="8"/>
  <c r="Q44" i="8"/>
  <c r="P44" i="8"/>
  <c r="O44" i="8"/>
  <c r="N44" i="8"/>
  <c r="L44" i="8"/>
  <c r="K44" i="8"/>
  <c r="J44" i="8"/>
  <c r="I44" i="8"/>
  <c r="G44" i="8"/>
  <c r="F44" i="8"/>
  <c r="E44" i="8"/>
  <c r="D44" i="8"/>
  <c r="T43" i="8"/>
  <c r="S43" i="8"/>
  <c r="R43" i="8"/>
  <c r="Q43" i="8"/>
  <c r="P43" i="8"/>
  <c r="O43" i="8"/>
  <c r="N43" i="8"/>
  <c r="L43" i="8"/>
  <c r="K43" i="8"/>
  <c r="J43" i="8"/>
  <c r="I43" i="8"/>
  <c r="G43" i="8"/>
  <c r="F43" i="8"/>
  <c r="E43" i="8"/>
  <c r="C43" i="8"/>
  <c r="T42" i="8"/>
  <c r="S42" i="8"/>
  <c r="R42" i="8"/>
  <c r="Q42" i="8"/>
  <c r="P42" i="8"/>
  <c r="O42" i="8"/>
  <c r="N42" i="8"/>
  <c r="M42" i="8"/>
  <c r="L42" i="8"/>
  <c r="K42" i="8"/>
  <c r="J42" i="8"/>
  <c r="I42" i="8"/>
  <c r="G42" i="8"/>
  <c r="F42" i="8"/>
  <c r="E42" i="8"/>
  <c r="C42" i="8"/>
  <c r="B42" i="8"/>
  <c r="T41" i="8"/>
  <c r="S41" i="8"/>
  <c r="R41" i="8"/>
  <c r="Q41" i="8"/>
  <c r="P41" i="8"/>
  <c r="O41" i="8"/>
  <c r="N41" i="8"/>
  <c r="L41" i="8"/>
  <c r="K41" i="8"/>
  <c r="J41" i="8"/>
  <c r="I41" i="8"/>
  <c r="G41" i="8"/>
  <c r="F41" i="8"/>
  <c r="E41" i="8"/>
  <c r="D41" i="8"/>
  <c r="T40" i="8"/>
  <c r="S40" i="8"/>
  <c r="R40" i="8"/>
  <c r="Q40" i="8"/>
  <c r="P40" i="8"/>
  <c r="O40" i="8"/>
  <c r="N40" i="8"/>
  <c r="L40" i="8"/>
  <c r="K40" i="8"/>
  <c r="J40" i="8"/>
  <c r="I40" i="8"/>
  <c r="G40" i="8"/>
  <c r="F40" i="8"/>
  <c r="D40" i="8"/>
  <c r="T39" i="8"/>
  <c r="S39" i="8"/>
  <c r="R39" i="8"/>
  <c r="Q39" i="8"/>
  <c r="P39" i="8"/>
  <c r="O39" i="8"/>
  <c r="N39" i="8"/>
  <c r="K39" i="8"/>
  <c r="J39" i="8"/>
  <c r="I39" i="8"/>
  <c r="H39" i="8"/>
  <c r="G39" i="8"/>
  <c r="F39" i="8"/>
  <c r="E39" i="8"/>
  <c r="D39" i="8"/>
  <c r="T38" i="8"/>
  <c r="S38" i="8"/>
  <c r="R38" i="8"/>
  <c r="Q38" i="8"/>
  <c r="P38" i="8"/>
  <c r="O38" i="8"/>
  <c r="N38" i="8"/>
  <c r="M38" i="8"/>
  <c r="L38" i="8"/>
  <c r="K38" i="8"/>
  <c r="I38" i="8"/>
  <c r="H38" i="8"/>
  <c r="G38" i="8"/>
  <c r="F38" i="8"/>
  <c r="E38" i="8"/>
  <c r="D38" i="8"/>
  <c r="B38" i="8"/>
  <c r="T37" i="8"/>
  <c r="S37" i="8"/>
  <c r="R37" i="8"/>
  <c r="Q37" i="8"/>
  <c r="P37" i="8"/>
  <c r="O37" i="8"/>
  <c r="N37" i="8"/>
  <c r="M37" i="8"/>
  <c r="L37" i="8"/>
  <c r="K37" i="8"/>
  <c r="I37" i="8"/>
  <c r="G37" i="8"/>
  <c r="F37" i="8"/>
  <c r="E37" i="8"/>
  <c r="T36" i="8"/>
  <c r="S36" i="8"/>
  <c r="R36" i="8"/>
  <c r="Q36" i="8"/>
  <c r="P36" i="8"/>
  <c r="O36" i="8"/>
  <c r="N36" i="8"/>
  <c r="L36" i="8"/>
  <c r="K36" i="8"/>
  <c r="J36" i="8"/>
  <c r="I36" i="8"/>
  <c r="H36" i="8"/>
  <c r="G36" i="8"/>
  <c r="F36" i="8"/>
  <c r="E36" i="8"/>
  <c r="D36" i="8"/>
  <c r="C36" i="8"/>
  <c r="B36" i="8"/>
  <c r="T35" i="8"/>
  <c r="S35" i="8"/>
  <c r="R35" i="8"/>
  <c r="Q35" i="8"/>
  <c r="P35" i="8"/>
  <c r="O35" i="8"/>
  <c r="N35" i="8"/>
  <c r="L35" i="8"/>
  <c r="K35" i="8"/>
  <c r="J35" i="8"/>
  <c r="I35" i="8"/>
  <c r="G35" i="8"/>
  <c r="F35" i="8"/>
  <c r="E35" i="8"/>
  <c r="C35" i="8"/>
  <c r="T34" i="8"/>
  <c r="S34" i="8"/>
  <c r="R34" i="8"/>
  <c r="Q34" i="8"/>
  <c r="P34" i="8"/>
  <c r="O34" i="8"/>
  <c r="N34" i="8"/>
  <c r="M34" i="8"/>
  <c r="L34" i="8"/>
  <c r="K34" i="8"/>
  <c r="J34" i="8"/>
  <c r="I34" i="8"/>
  <c r="G34" i="8"/>
  <c r="F34" i="8"/>
  <c r="E34" i="8"/>
  <c r="C34" i="8"/>
  <c r="B34" i="8"/>
  <c r="T33" i="8"/>
  <c r="S33" i="8"/>
  <c r="R33" i="8"/>
  <c r="Q33" i="8"/>
  <c r="P33" i="8"/>
  <c r="O33" i="8"/>
  <c r="N33" i="8"/>
  <c r="M33" i="8"/>
  <c r="K33" i="8"/>
  <c r="J33" i="8"/>
  <c r="I33" i="8"/>
  <c r="G33" i="8"/>
  <c r="F33" i="8"/>
  <c r="E33" i="8"/>
  <c r="D33" i="8"/>
  <c r="T32" i="8"/>
  <c r="S32" i="8"/>
  <c r="R32" i="8"/>
  <c r="Q32" i="8"/>
  <c r="P32" i="8"/>
  <c r="O32" i="8"/>
  <c r="N32" i="8"/>
  <c r="L32" i="8"/>
  <c r="K32" i="8"/>
  <c r="J32" i="8"/>
  <c r="I32" i="8"/>
  <c r="G32" i="8"/>
  <c r="F32" i="8"/>
  <c r="D32" i="8"/>
  <c r="T31" i="8"/>
  <c r="S31" i="8"/>
  <c r="R31" i="8"/>
  <c r="Q31" i="8"/>
  <c r="P31" i="8"/>
  <c r="O31" i="8"/>
  <c r="N31" i="8"/>
  <c r="L31" i="8"/>
  <c r="K31" i="8"/>
  <c r="I31" i="8"/>
  <c r="G31" i="8"/>
  <c r="F31" i="8"/>
  <c r="E31" i="8"/>
  <c r="D31" i="8"/>
  <c r="C31" i="8"/>
  <c r="B31" i="8"/>
  <c r="T30" i="8"/>
  <c r="S30" i="8"/>
  <c r="R30" i="8"/>
  <c r="Q30" i="8"/>
  <c r="P30" i="8"/>
  <c r="O30" i="8"/>
  <c r="N30" i="8"/>
  <c r="M30" i="8"/>
  <c r="L30" i="8"/>
  <c r="K30" i="8"/>
  <c r="I30" i="8"/>
  <c r="G30" i="8"/>
  <c r="F30" i="8"/>
  <c r="E30" i="8"/>
  <c r="D30" i="8"/>
  <c r="B30" i="8"/>
  <c r="T29" i="8"/>
  <c r="S29" i="8"/>
  <c r="R29" i="8"/>
  <c r="Q29" i="8"/>
  <c r="P29" i="8"/>
  <c r="O29" i="8"/>
  <c r="N29" i="8"/>
  <c r="M29" i="8"/>
  <c r="K29" i="8"/>
  <c r="J29" i="8"/>
  <c r="I29" i="8"/>
  <c r="H29" i="8"/>
  <c r="G29" i="8"/>
  <c r="F29" i="8"/>
  <c r="E29" i="8"/>
  <c r="D29" i="8"/>
  <c r="T28" i="8"/>
  <c r="S28" i="8"/>
  <c r="R28" i="8"/>
  <c r="Q28" i="8"/>
  <c r="P28" i="8"/>
  <c r="O28" i="8"/>
  <c r="N28" i="8"/>
  <c r="L28" i="8"/>
  <c r="K28" i="8"/>
  <c r="J28" i="8"/>
  <c r="I28" i="8"/>
  <c r="H28" i="8"/>
  <c r="G28" i="8"/>
  <c r="F28" i="8"/>
  <c r="E28" i="8"/>
  <c r="D28" i="8"/>
  <c r="C28" i="8"/>
  <c r="T27" i="8"/>
  <c r="S27" i="8"/>
  <c r="R27" i="8"/>
  <c r="Q27" i="8"/>
  <c r="P27" i="8"/>
  <c r="O27" i="8"/>
  <c r="N27" i="8"/>
  <c r="L27" i="8"/>
  <c r="K27" i="8"/>
  <c r="J27" i="8"/>
  <c r="I27" i="8"/>
  <c r="H27" i="8"/>
  <c r="G27" i="8"/>
  <c r="F27" i="8"/>
  <c r="E27" i="8"/>
  <c r="C27" i="8"/>
  <c r="T26" i="8"/>
  <c r="S26" i="8"/>
  <c r="R26" i="8"/>
  <c r="Q26" i="8"/>
  <c r="P26" i="8"/>
  <c r="O26" i="8"/>
  <c r="N26" i="8"/>
  <c r="M26" i="8"/>
  <c r="L26" i="8"/>
  <c r="K26" i="8"/>
  <c r="J26" i="8"/>
  <c r="I26" i="8"/>
  <c r="G26" i="8"/>
  <c r="F26" i="8"/>
  <c r="E26" i="8"/>
  <c r="C26" i="8"/>
  <c r="B26" i="8"/>
  <c r="T25" i="8"/>
  <c r="S25" i="8"/>
  <c r="R25" i="8"/>
  <c r="Q25" i="8"/>
  <c r="P25" i="8"/>
  <c r="O25" i="8"/>
  <c r="N25" i="8"/>
  <c r="M25" i="8"/>
  <c r="L25" i="8"/>
  <c r="K25" i="8"/>
  <c r="J25" i="8"/>
  <c r="I25" i="8"/>
  <c r="G25" i="8"/>
  <c r="F25" i="8"/>
  <c r="E25" i="8"/>
  <c r="D25" i="8"/>
  <c r="C25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D24" i="8"/>
  <c r="T23" i="8"/>
  <c r="S23" i="8"/>
  <c r="R23" i="8"/>
  <c r="Q23" i="8"/>
  <c r="P23" i="8"/>
  <c r="O23" i="8"/>
  <c r="N23" i="8"/>
  <c r="M23" i="8"/>
  <c r="K23" i="8"/>
  <c r="I23" i="8"/>
  <c r="H23" i="8"/>
  <c r="G23" i="8"/>
  <c r="F23" i="8"/>
  <c r="E23" i="8"/>
  <c r="D23" i="8"/>
  <c r="C23" i="8"/>
  <c r="B23" i="8"/>
  <c r="T22" i="8"/>
  <c r="S22" i="8"/>
  <c r="R22" i="8"/>
  <c r="Q22" i="8"/>
  <c r="P22" i="8"/>
  <c r="O22" i="8"/>
  <c r="N22" i="8"/>
  <c r="M22" i="8"/>
  <c r="L22" i="8"/>
  <c r="K22" i="8"/>
  <c r="I22" i="8"/>
  <c r="H22" i="8"/>
  <c r="G22" i="8"/>
  <c r="F22" i="8"/>
  <c r="E22" i="8"/>
  <c r="D22" i="8"/>
  <c r="B22" i="8"/>
  <c r="T21" i="8"/>
  <c r="S21" i="8"/>
  <c r="R21" i="8"/>
  <c r="Q21" i="8"/>
  <c r="P21" i="8"/>
  <c r="O21" i="8"/>
  <c r="N21" i="8"/>
  <c r="M21" i="8"/>
  <c r="K21" i="8"/>
  <c r="I21" i="8"/>
  <c r="H21" i="8"/>
  <c r="G21" i="8"/>
  <c r="F21" i="8"/>
  <c r="E21" i="8"/>
  <c r="D21" i="8"/>
  <c r="B21" i="8"/>
  <c r="T20" i="8"/>
  <c r="S20" i="8"/>
  <c r="R20" i="8"/>
  <c r="Q20" i="8"/>
  <c r="P20" i="8"/>
  <c r="O20" i="8"/>
  <c r="N20" i="8"/>
  <c r="L20" i="8"/>
  <c r="K20" i="8"/>
  <c r="J20" i="8"/>
  <c r="I20" i="8"/>
  <c r="G20" i="8"/>
  <c r="F20" i="8"/>
  <c r="E20" i="8"/>
  <c r="D20" i="8"/>
  <c r="C20" i="8"/>
  <c r="B20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C19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C18" i="8"/>
  <c r="B18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T16" i="8"/>
  <c r="S16" i="8"/>
  <c r="R16" i="8"/>
  <c r="Q16" i="8"/>
  <c r="P16" i="8"/>
  <c r="O16" i="8"/>
  <c r="N16" i="8"/>
  <c r="M16" i="8"/>
  <c r="L16" i="8"/>
  <c r="K16" i="8"/>
  <c r="J16" i="8"/>
  <c r="I16" i="8"/>
  <c r="G16" i="8"/>
  <c r="F16" i="8"/>
  <c r="D16" i="8"/>
  <c r="C16" i="8"/>
  <c r="T15" i="8"/>
  <c r="S15" i="8"/>
  <c r="R15" i="8"/>
  <c r="Q15" i="8"/>
  <c r="P15" i="8"/>
  <c r="O15" i="8"/>
  <c r="N15" i="8"/>
  <c r="M15" i="8"/>
  <c r="L15" i="8"/>
  <c r="K15" i="8"/>
  <c r="I15" i="8"/>
  <c r="G15" i="8"/>
  <c r="F15" i="8"/>
  <c r="E15" i="8"/>
  <c r="D15" i="8"/>
  <c r="C15" i="8"/>
  <c r="B15" i="8"/>
  <c r="T14" i="8"/>
  <c r="S14" i="8"/>
  <c r="R14" i="8"/>
  <c r="Q14" i="8"/>
  <c r="P14" i="8"/>
  <c r="O14" i="8"/>
  <c r="N14" i="8"/>
  <c r="M14" i="8"/>
  <c r="L14" i="8"/>
  <c r="K14" i="8"/>
  <c r="I14" i="8"/>
  <c r="G14" i="8"/>
  <c r="F14" i="8"/>
  <c r="E14" i="8"/>
  <c r="D14" i="8"/>
  <c r="B14" i="8"/>
  <c r="T13" i="8"/>
  <c r="S13" i="8"/>
  <c r="R13" i="8"/>
  <c r="Q13" i="8"/>
  <c r="P13" i="8"/>
  <c r="O13" i="8"/>
  <c r="N13" i="8"/>
  <c r="M13" i="8"/>
  <c r="K13" i="8"/>
  <c r="I13" i="8"/>
  <c r="H13" i="8"/>
  <c r="G13" i="8"/>
  <c r="F13" i="8"/>
  <c r="E13" i="8"/>
  <c r="D13" i="8"/>
  <c r="B13" i="8"/>
  <c r="T12" i="8"/>
  <c r="S12" i="8"/>
  <c r="R12" i="8"/>
  <c r="Q12" i="8"/>
  <c r="P12" i="8"/>
  <c r="O12" i="8"/>
  <c r="N12" i="8"/>
  <c r="L12" i="8"/>
  <c r="K12" i="8"/>
  <c r="J12" i="8"/>
  <c r="I12" i="8"/>
  <c r="H12" i="8"/>
  <c r="G12" i="8"/>
  <c r="F12" i="8"/>
  <c r="E12" i="8"/>
  <c r="D12" i="8"/>
  <c r="C12" i="8"/>
  <c r="B12" i="8"/>
  <c r="T11" i="8"/>
  <c r="S11" i="8"/>
  <c r="R11" i="8"/>
  <c r="Q11" i="8"/>
  <c r="P11" i="8"/>
  <c r="O11" i="8"/>
  <c r="N11" i="8"/>
  <c r="L11" i="8"/>
  <c r="K11" i="8"/>
  <c r="J11" i="8"/>
  <c r="I11" i="8"/>
  <c r="G11" i="8"/>
  <c r="F11" i="8"/>
  <c r="E11" i="8"/>
  <c r="C11" i="8"/>
  <c r="T10" i="8"/>
  <c r="S10" i="8"/>
  <c r="R10" i="8"/>
  <c r="Q10" i="8"/>
  <c r="P10" i="8"/>
  <c r="O10" i="8"/>
  <c r="N10" i="8"/>
  <c r="M10" i="8"/>
  <c r="L10" i="8"/>
  <c r="K10" i="8"/>
  <c r="J10" i="8"/>
  <c r="I10" i="8"/>
  <c r="G10" i="8"/>
  <c r="F10" i="8"/>
  <c r="E10" i="8"/>
  <c r="C10" i="8"/>
  <c r="B10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D8" i="8"/>
  <c r="C8" i="8"/>
  <c r="T7" i="8"/>
  <c r="S7" i="8"/>
  <c r="R7" i="8"/>
  <c r="Q7" i="8"/>
  <c r="P7" i="8"/>
  <c r="O7" i="8"/>
  <c r="N7" i="8"/>
  <c r="M7" i="8"/>
  <c r="K7" i="8"/>
  <c r="I7" i="8"/>
  <c r="H7" i="8"/>
  <c r="G7" i="8"/>
  <c r="F7" i="8"/>
  <c r="E7" i="8"/>
  <c r="D7" i="8"/>
  <c r="C7" i="8"/>
  <c r="B7" i="8"/>
  <c r="T6" i="8"/>
  <c r="S6" i="8"/>
  <c r="R6" i="8"/>
  <c r="Q6" i="8"/>
  <c r="P6" i="8"/>
  <c r="O6" i="8"/>
  <c r="N6" i="8"/>
  <c r="M6" i="8"/>
  <c r="L6" i="8"/>
  <c r="K6" i="8"/>
  <c r="I6" i="8"/>
  <c r="H6" i="8"/>
  <c r="G6" i="8"/>
  <c r="F6" i="8"/>
  <c r="E6" i="8"/>
  <c r="D6" i="8"/>
  <c r="B6" i="8"/>
  <c r="T5" i="8"/>
  <c r="S5" i="8"/>
  <c r="R5" i="8"/>
  <c r="Q5" i="8"/>
  <c r="P5" i="8"/>
  <c r="O5" i="8"/>
  <c r="N5" i="8"/>
  <c r="M5" i="8"/>
  <c r="L5" i="8"/>
  <c r="K5" i="8"/>
  <c r="I5" i="8"/>
  <c r="G5" i="8"/>
  <c r="F5" i="8"/>
  <c r="E5" i="8"/>
  <c r="D5" i="8"/>
  <c r="B5" i="8"/>
  <c r="T4" i="8"/>
  <c r="S4" i="8"/>
  <c r="R4" i="8"/>
  <c r="Q4" i="8"/>
  <c r="P4" i="8"/>
  <c r="O4" i="8"/>
  <c r="N4" i="8"/>
  <c r="M4" i="8"/>
  <c r="L4" i="8"/>
  <c r="K4" i="8"/>
  <c r="J4" i="8"/>
  <c r="I4" i="8"/>
  <c r="G4" i="8"/>
  <c r="F4" i="8"/>
  <c r="E4" i="8"/>
  <c r="D4" i="8"/>
  <c r="C4" i="8"/>
  <c r="B4" i="8"/>
  <c r="T3" i="8"/>
  <c r="S3" i="8"/>
  <c r="R3" i="8"/>
  <c r="Q3" i="8"/>
  <c r="P3" i="8"/>
  <c r="O3" i="8"/>
  <c r="N3" i="8"/>
  <c r="L3" i="8"/>
  <c r="K3" i="8"/>
  <c r="J3" i="8"/>
  <c r="I3" i="8"/>
  <c r="H3" i="8"/>
  <c r="G3" i="8"/>
  <c r="F3" i="8"/>
  <c r="E3" i="8"/>
  <c r="C3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C2" i="8"/>
  <c r="L43" i="7"/>
  <c r="K43" i="7"/>
  <c r="J43" i="7"/>
  <c r="I43" i="7"/>
  <c r="H43" i="7"/>
  <c r="G43" i="7"/>
  <c r="E43" i="7"/>
  <c r="D43" i="7"/>
  <c r="C43" i="7"/>
  <c r="B43" i="7"/>
  <c r="L42" i="7"/>
  <c r="K42" i="7"/>
  <c r="J42" i="7"/>
  <c r="I42" i="7"/>
  <c r="H42" i="7"/>
  <c r="G42" i="7"/>
  <c r="F42" i="7"/>
  <c r="E42" i="7"/>
  <c r="D42" i="7"/>
  <c r="C42" i="7"/>
  <c r="B42" i="7"/>
  <c r="L41" i="7"/>
  <c r="K41" i="7"/>
  <c r="J41" i="7"/>
  <c r="I41" i="7"/>
  <c r="G41" i="7"/>
  <c r="F41" i="7"/>
  <c r="E41" i="7"/>
  <c r="D41" i="7"/>
  <c r="C41" i="7"/>
  <c r="B41" i="7"/>
  <c r="J40" i="7"/>
  <c r="I40" i="7"/>
  <c r="H40" i="7"/>
  <c r="G40" i="7"/>
  <c r="F40" i="7"/>
  <c r="E40" i="7"/>
  <c r="B40" i="7"/>
  <c r="L39" i="7"/>
  <c r="K39" i="7"/>
  <c r="J39" i="7"/>
  <c r="I39" i="7"/>
  <c r="E39" i="7"/>
  <c r="D39" i="7"/>
  <c r="C39" i="7"/>
  <c r="B39" i="7"/>
  <c r="I38" i="7"/>
  <c r="H38" i="7"/>
  <c r="G38" i="7"/>
  <c r="F38" i="7"/>
  <c r="E38" i="7"/>
  <c r="L37" i="7"/>
  <c r="K37" i="7"/>
  <c r="J37" i="7"/>
  <c r="I37" i="7"/>
  <c r="E37" i="7"/>
  <c r="D37" i="7"/>
  <c r="C37" i="7"/>
  <c r="B37" i="7"/>
  <c r="L36" i="7"/>
  <c r="I36" i="7"/>
  <c r="H36" i="7"/>
  <c r="G36" i="7"/>
  <c r="F36" i="7"/>
  <c r="E36" i="7"/>
  <c r="D36" i="7"/>
  <c r="L35" i="7"/>
  <c r="K35" i="7"/>
  <c r="J35" i="7"/>
  <c r="I35" i="7"/>
  <c r="H35" i="7"/>
  <c r="G35" i="7"/>
  <c r="E35" i="7"/>
  <c r="D35" i="7"/>
  <c r="C35" i="7"/>
  <c r="B35" i="7"/>
  <c r="L34" i="7"/>
  <c r="K34" i="7"/>
  <c r="J34" i="7"/>
  <c r="I34" i="7"/>
  <c r="H34" i="7"/>
  <c r="G34" i="7"/>
  <c r="F34" i="7"/>
  <c r="E34" i="7"/>
  <c r="D34" i="7"/>
  <c r="C34" i="7"/>
  <c r="B34" i="7"/>
  <c r="L33" i="7"/>
  <c r="K33" i="7"/>
  <c r="J33" i="7"/>
  <c r="I33" i="7"/>
  <c r="G33" i="7"/>
  <c r="F33" i="7"/>
  <c r="E33" i="7"/>
  <c r="D33" i="7"/>
  <c r="C33" i="7"/>
  <c r="B33" i="7"/>
  <c r="J32" i="7"/>
  <c r="I32" i="7"/>
  <c r="H32" i="7"/>
  <c r="G32" i="7"/>
  <c r="F32" i="7"/>
  <c r="E32" i="7"/>
  <c r="B32" i="7"/>
  <c r="L31" i="7"/>
  <c r="K31" i="7"/>
  <c r="J31" i="7"/>
  <c r="I31" i="7"/>
  <c r="E31" i="7"/>
  <c r="D31" i="7"/>
  <c r="C31" i="7"/>
  <c r="B31" i="7"/>
  <c r="I30" i="7"/>
  <c r="H30" i="7"/>
  <c r="G30" i="7"/>
  <c r="F30" i="7"/>
  <c r="E30" i="7"/>
  <c r="L29" i="7"/>
  <c r="K29" i="7"/>
  <c r="J29" i="7"/>
  <c r="I29" i="7"/>
  <c r="E29" i="7"/>
  <c r="D29" i="7"/>
  <c r="C29" i="7"/>
  <c r="B29" i="7"/>
  <c r="L28" i="7"/>
  <c r="I28" i="7"/>
  <c r="H28" i="7"/>
  <c r="G28" i="7"/>
  <c r="F28" i="7"/>
  <c r="E28" i="7"/>
  <c r="D28" i="7"/>
  <c r="L27" i="7"/>
  <c r="K27" i="7"/>
  <c r="J27" i="7"/>
  <c r="I27" i="7"/>
  <c r="H27" i="7"/>
  <c r="G27" i="7"/>
  <c r="E27" i="7"/>
  <c r="D27" i="7"/>
  <c r="C27" i="7"/>
  <c r="B27" i="7"/>
  <c r="L26" i="7"/>
  <c r="K26" i="7"/>
  <c r="I26" i="7"/>
  <c r="H26" i="7"/>
  <c r="G26" i="7"/>
  <c r="F26" i="7"/>
  <c r="E26" i="7"/>
  <c r="D26" i="7"/>
  <c r="C26" i="7"/>
  <c r="L25" i="7"/>
  <c r="K25" i="7"/>
  <c r="J25" i="7"/>
  <c r="I25" i="7"/>
  <c r="G25" i="7"/>
  <c r="E25" i="7"/>
  <c r="D25" i="7"/>
  <c r="C25" i="7"/>
  <c r="B25" i="7"/>
  <c r="J24" i="7"/>
  <c r="I24" i="7"/>
  <c r="H24" i="7"/>
  <c r="G24" i="7"/>
  <c r="F24" i="7"/>
  <c r="E24" i="7"/>
  <c r="L23" i="7"/>
  <c r="K23" i="7"/>
  <c r="J23" i="7"/>
  <c r="I23" i="7"/>
  <c r="E23" i="7"/>
  <c r="D23" i="7"/>
  <c r="C23" i="7"/>
  <c r="B23" i="7"/>
  <c r="I22" i="7"/>
  <c r="H22" i="7"/>
  <c r="G22" i="7"/>
  <c r="F22" i="7"/>
  <c r="E22" i="7"/>
  <c r="L21" i="7"/>
  <c r="K21" i="7"/>
  <c r="J21" i="7"/>
  <c r="I21" i="7"/>
  <c r="E21" i="7"/>
  <c r="D21" i="7"/>
  <c r="C21" i="7"/>
  <c r="B21" i="7"/>
  <c r="I20" i="7"/>
  <c r="H20" i="7"/>
  <c r="G20" i="7"/>
  <c r="F20" i="7"/>
  <c r="E20" i="7"/>
  <c r="D20" i="7"/>
  <c r="L19" i="7"/>
  <c r="K19" i="7"/>
  <c r="J19" i="7"/>
  <c r="I19" i="7"/>
  <c r="G19" i="7"/>
  <c r="E19" i="7"/>
  <c r="D19" i="7"/>
  <c r="C19" i="7"/>
  <c r="B19" i="7"/>
  <c r="I18" i="7"/>
  <c r="H18" i="7"/>
  <c r="G18" i="7"/>
  <c r="F18" i="7"/>
  <c r="E18" i="7"/>
  <c r="L17" i="7"/>
  <c r="K17" i="7"/>
  <c r="J17" i="7"/>
  <c r="I17" i="7"/>
  <c r="E17" i="7"/>
  <c r="D17" i="7"/>
  <c r="C17" i="7"/>
  <c r="B17" i="7"/>
  <c r="J16" i="7"/>
  <c r="I16" i="7"/>
  <c r="H16" i="7"/>
  <c r="G16" i="7"/>
  <c r="F16" i="7"/>
  <c r="E16" i="7"/>
  <c r="B16" i="7"/>
  <c r="L15" i="7"/>
  <c r="K15" i="7"/>
  <c r="J15" i="7"/>
  <c r="I15" i="7"/>
  <c r="E15" i="7"/>
  <c r="D15" i="7"/>
  <c r="C15" i="7"/>
  <c r="B15" i="7"/>
  <c r="I14" i="7"/>
  <c r="H14" i="7"/>
  <c r="G14" i="7"/>
  <c r="F14" i="7"/>
  <c r="E14" i="7"/>
  <c r="L13" i="7"/>
  <c r="K13" i="7"/>
  <c r="J13" i="7"/>
  <c r="I13" i="7"/>
  <c r="E13" i="7"/>
  <c r="D13" i="7"/>
  <c r="C13" i="7"/>
  <c r="B13" i="7"/>
  <c r="I12" i="7"/>
  <c r="H12" i="7"/>
  <c r="G12" i="7"/>
  <c r="F12" i="7"/>
  <c r="E12" i="7"/>
  <c r="L11" i="7"/>
  <c r="K11" i="7"/>
  <c r="J11" i="7"/>
  <c r="I11" i="7"/>
  <c r="H11" i="7"/>
  <c r="G11" i="7"/>
  <c r="E11" i="7"/>
  <c r="D11" i="7"/>
  <c r="C11" i="7"/>
  <c r="B11" i="7"/>
  <c r="J10" i="7"/>
  <c r="I10" i="7"/>
  <c r="H10" i="7"/>
  <c r="G10" i="7"/>
  <c r="F10" i="7"/>
  <c r="E10" i="7"/>
  <c r="B10" i="7"/>
  <c r="L9" i="7"/>
  <c r="K9" i="7"/>
  <c r="J9" i="7"/>
  <c r="I9" i="7"/>
  <c r="E9" i="7"/>
  <c r="D9" i="7"/>
  <c r="C9" i="7"/>
  <c r="B9" i="7"/>
  <c r="I8" i="7"/>
  <c r="H8" i="7"/>
  <c r="G8" i="7"/>
  <c r="F8" i="7"/>
  <c r="E8" i="7"/>
  <c r="B8" i="7"/>
  <c r="L7" i="7"/>
  <c r="K7" i="7"/>
  <c r="J7" i="7"/>
  <c r="I7" i="7"/>
  <c r="E7" i="7"/>
  <c r="D7" i="7"/>
  <c r="C7" i="7"/>
  <c r="B7" i="7"/>
  <c r="I6" i="7"/>
  <c r="H6" i="7"/>
  <c r="G6" i="7"/>
  <c r="F6" i="7"/>
  <c r="E6" i="7"/>
  <c r="L5" i="7"/>
  <c r="K5" i="7"/>
  <c r="J5" i="7"/>
  <c r="I5" i="7"/>
  <c r="E5" i="7"/>
  <c r="D5" i="7"/>
  <c r="C5" i="7"/>
  <c r="B5" i="7"/>
  <c r="L4" i="7"/>
  <c r="I4" i="7"/>
  <c r="H4" i="7"/>
  <c r="G4" i="7"/>
  <c r="F4" i="7"/>
  <c r="E4" i="7"/>
  <c r="L3" i="7"/>
  <c r="K3" i="7"/>
  <c r="J3" i="7"/>
  <c r="I3" i="7"/>
  <c r="E3" i="7"/>
  <c r="D3" i="7"/>
  <c r="C3" i="7"/>
  <c r="B3" i="7"/>
  <c r="L2" i="7"/>
  <c r="K2" i="7"/>
  <c r="I2" i="7"/>
  <c r="H2" i="7"/>
  <c r="G2" i="7"/>
  <c r="F2" i="7"/>
  <c r="E2" i="7"/>
  <c r="D2" i="7"/>
  <c r="C2" i="7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4" i="6"/>
  <c r="T43" i="6"/>
  <c r="S43" i="6"/>
  <c r="R43" i="6"/>
  <c r="Q43" i="6"/>
  <c r="P43" i="6"/>
  <c r="O43" i="6"/>
  <c r="N43" i="6"/>
  <c r="L43" i="6"/>
  <c r="K43" i="6"/>
  <c r="J43" i="6"/>
  <c r="I43" i="6"/>
  <c r="H43" i="6"/>
  <c r="G43" i="6"/>
  <c r="F43" i="6"/>
  <c r="E43" i="6"/>
  <c r="D43" i="6"/>
  <c r="B43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B42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B41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T38" i="6"/>
  <c r="S38" i="6"/>
  <c r="R38" i="6"/>
  <c r="Q38" i="6"/>
  <c r="P38" i="6"/>
  <c r="O38" i="6"/>
  <c r="N38" i="6"/>
  <c r="M38" i="6"/>
  <c r="L38" i="6"/>
  <c r="K38" i="6"/>
  <c r="I38" i="6"/>
  <c r="H38" i="6"/>
  <c r="G38" i="6"/>
  <c r="F38" i="6"/>
  <c r="E38" i="6"/>
  <c r="D38" i="6"/>
  <c r="C38" i="6"/>
  <c r="T37" i="6"/>
  <c r="S37" i="6"/>
  <c r="R37" i="6"/>
  <c r="Q37" i="6"/>
  <c r="P37" i="6"/>
  <c r="O37" i="6"/>
  <c r="N37" i="6"/>
  <c r="M37" i="6"/>
  <c r="K37" i="6"/>
  <c r="I37" i="6"/>
  <c r="H37" i="6"/>
  <c r="G37" i="6"/>
  <c r="F37" i="6"/>
  <c r="E37" i="6"/>
  <c r="D37" i="6"/>
  <c r="C37" i="6"/>
  <c r="T36" i="6"/>
  <c r="S36" i="6"/>
  <c r="R36" i="6"/>
  <c r="Q36" i="6"/>
  <c r="P36" i="6"/>
  <c r="O36" i="6"/>
  <c r="N36" i="6"/>
  <c r="L36" i="6"/>
  <c r="K36" i="6"/>
  <c r="J36" i="6"/>
  <c r="I36" i="6"/>
  <c r="H36" i="6"/>
  <c r="G36" i="6"/>
  <c r="F36" i="6"/>
  <c r="E36" i="6"/>
  <c r="D36" i="6"/>
  <c r="C36" i="6"/>
  <c r="B36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B35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B34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T31" i="6"/>
  <c r="S31" i="6"/>
  <c r="R31" i="6"/>
  <c r="Q31" i="6"/>
  <c r="P31" i="6"/>
  <c r="O31" i="6"/>
  <c r="N31" i="6"/>
  <c r="M31" i="6"/>
  <c r="K31" i="6"/>
  <c r="I31" i="6"/>
  <c r="H31" i="6"/>
  <c r="G31" i="6"/>
  <c r="F31" i="6"/>
  <c r="E31" i="6"/>
  <c r="D31" i="6"/>
  <c r="C31" i="6"/>
  <c r="B31" i="6"/>
  <c r="T30" i="6"/>
  <c r="S30" i="6"/>
  <c r="R30" i="6"/>
  <c r="Q30" i="6"/>
  <c r="P30" i="6"/>
  <c r="O30" i="6"/>
  <c r="N30" i="6"/>
  <c r="M30" i="6"/>
  <c r="L30" i="6"/>
  <c r="K30" i="6"/>
  <c r="I30" i="6"/>
  <c r="H30" i="6"/>
  <c r="G30" i="6"/>
  <c r="F30" i="6"/>
  <c r="E30" i="6"/>
  <c r="D30" i="6"/>
  <c r="C30" i="6"/>
  <c r="T29" i="6"/>
  <c r="S29" i="6"/>
  <c r="R29" i="6"/>
  <c r="Q29" i="6"/>
  <c r="P29" i="6"/>
  <c r="O29" i="6"/>
  <c r="N29" i="6"/>
  <c r="M29" i="6"/>
  <c r="L29" i="6"/>
  <c r="K29" i="6"/>
  <c r="I29" i="6"/>
  <c r="H29" i="6"/>
  <c r="G29" i="6"/>
  <c r="F29" i="6"/>
  <c r="E29" i="6"/>
  <c r="D29" i="6"/>
  <c r="C29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B28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B27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B26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B24" i="6"/>
  <c r="T23" i="6"/>
  <c r="S23" i="6"/>
  <c r="R23" i="6"/>
  <c r="Q23" i="6"/>
  <c r="P23" i="6"/>
  <c r="O23" i="6"/>
  <c r="N23" i="6"/>
  <c r="M23" i="6"/>
  <c r="K23" i="6"/>
  <c r="I23" i="6"/>
  <c r="H23" i="6"/>
  <c r="G23" i="6"/>
  <c r="F23" i="6"/>
  <c r="E23" i="6"/>
  <c r="D23" i="6"/>
  <c r="C23" i="6"/>
  <c r="B23" i="6"/>
  <c r="T22" i="6"/>
  <c r="S22" i="6"/>
  <c r="R22" i="6"/>
  <c r="Q22" i="6"/>
  <c r="P22" i="6"/>
  <c r="O22" i="6"/>
  <c r="N22" i="6"/>
  <c r="M22" i="6"/>
  <c r="L22" i="6"/>
  <c r="K22" i="6"/>
  <c r="I22" i="6"/>
  <c r="H22" i="6"/>
  <c r="G22" i="6"/>
  <c r="F22" i="6"/>
  <c r="E22" i="6"/>
  <c r="D22" i="6"/>
  <c r="C22" i="6"/>
  <c r="T21" i="6"/>
  <c r="S21" i="6"/>
  <c r="R21" i="6"/>
  <c r="Q21" i="6"/>
  <c r="P21" i="6"/>
  <c r="O21" i="6"/>
  <c r="N21" i="6"/>
  <c r="M21" i="6"/>
  <c r="L21" i="6"/>
  <c r="K21" i="6"/>
  <c r="I21" i="6"/>
  <c r="H21" i="6"/>
  <c r="G21" i="6"/>
  <c r="F21" i="6"/>
  <c r="E21" i="6"/>
  <c r="D21" i="6"/>
  <c r="C21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B20" i="6"/>
  <c r="T19" i="6"/>
  <c r="S19" i="6"/>
  <c r="R19" i="6"/>
  <c r="Q19" i="6"/>
  <c r="P19" i="6"/>
  <c r="O19" i="6"/>
  <c r="N19" i="6"/>
  <c r="L19" i="6"/>
  <c r="K19" i="6"/>
  <c r="J19" i="6"/>
  <c r="I19" i="6"/>
  <c r="H19" i="6"/>
  <c r="G19" i="6"/>
  <c r="F19" i="6"/>
  <c r="E19" i="6"/>
  <c r="D19" i="6"/>
  <c r="B19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B15" i="6"/>
  <c r="T14" i="6"/>
  <c r="S14" i="6"/>
  <c r="R14" i="6"/>
  <c r="Q14" i="6"/>
  <c r="P14" i="6"/>
  <c r="O14" i="6"/>
  <c r="N14" i="6"/>
  <c r="M14" i="6"/>
  <c r="L14" i="6"/>
  <c r="K14" i="6"/>
  <c r="I14" i="6"/>
  <c r="H14" i="6"/>
  <c r="G14" i="6"/>
  <c r="F14" i="6"/>
  <c r="E14" i="6"/>
  <c r="D14" i="6"/>
  <c r="C14" i="6"/>
  <c r="T13" i="6"/>
  <c r="S13" i="6"/>
  <c r="R13" i="6"/>
  <c r="Q13" i="6"/>
  <c r="P13" i="6"/>
  <c r="O13" i="6"/>
  <c r="N13" i="6"/>
  <c r="M13" i="6"/>
  <c r="K13" i="6"/>
  <c r="I13" i="6"/>
  <c r="H13" i="6"/>
  <c r="G13" i="6"/>
  <c r="F13" i="6"/>
  <c r="E13" i="6"/>
  <c r="D13" i="6"/>
  <c r="C13" i="6"/>
  <c r="T12" i="6"/>
  <c r="S12" i="6"/>
  <c r="R12" i="6"/>
  <c r="Q12" i="6"/>
  <c r="P12" i="6"/>
  <c r="O12" i="6"/>
  <c r="N12" i="6"/>
  <c r="L12" i="6"/>
  <c r="K12" i="6"/>
  <c r="J12" i="6"/>
  <c r="I12" i="6"/>
  <c r="H12" i="6"/>
  <c r="G12" i="6"/>
  <c r="F12" i="6"/>
  <c r="E12" i="6"/>
  <c r="D12" i="6"/>
  <c r="C12" i="6"/>
  <c r="B12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11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B9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T7" i="6"/>
  <c r="S7" i="6"/>
  <c r="R7" i="6"/>
  <c r="Q7" i="6"/>
  <c r="P7" i="6"/>
  <c r="O7" i="6"/>
  <c r="N7" i="6"/>
  <c r="M7" i="6"/>
  <c r="K7" i="6"/>
  <c r="I7" i="6"/>
  <c r="H7" i="6"/>
  <c r="G7" i="6"/>
  <c r="F7" i="6"/>
  <c r="E7" i="6"/>
  <c r="D7" i="6"/>
  <c r="C7" i="6"/>
  <c r="B7" i="6"/>
  <c r="T6" i="6"/>
  <c r="S6" i="6"/>
  <c r="R6" i="6"/>
  <c r="Q6" i="6"/>
  <c r="P6" i="6"/>
  <c r="O6" i="6"/>
  <c r="N6" i="6"/>
  <c r="M6" i="6"/>
  <c r="L6" i="6"/>
  <c r="K6" i="6"/>
  <c r="I6" i="6"/>
  <c r="H6" i="6"/>
  <c r="G6" i="6"/>
  <c r="F6" i="6"/>
  <c r="E6" i="6"/>
  <c r="D6" i="6"/>
  <c r="C6" i="6"/>
  <c r="T5" i="6"/>
  <c r="S5" i="6"/>
  <c r="R5" i="6"/>
  <c r="Q5" i="6"/>
  <c r="P5" i="6"/>
  <c r="O5" i="6"/>
  <c r="N5" i="6"/>
  <c r="K5" i="6"/>
  <c r="J5" i="6"/>
  <c r="I5" i="6"/>
  <c r="H5" i="6"/>
  <c r="G5" i="6"/>
  <c r="F5" i="6"/>
  <c r="E5" i="6"/>
  <c r="D5" i="6"/>
  <c r="C5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C4" i="6"/>
  <c r="B4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B3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2" i="6"/>
  <c r="M43" i="9" l="1"/>
  <c r="N4" i="2"/>
  <c r="N12" i="2"/>
  <c r="N20" i="2"/>
  <c r="F9" i="7"/>
  <c r="D10" i="7"/>
  <c r="L10" i="7"/>
  <c r="B18" i="7"/>
  <c r="J18" i="7"/>
  <c r="H19" i="7"/>
  <c r="C18" i="7"/>
  <c r="K18" i="7"/>
  <c r="B24" i="7"/>
  <c r="G3" i="9"/>
  <c r="N6" i="2"/>
  <c r="N14" i="2"/>
  <c r="N22" i="2"/>
  <c r="N30" i="2"/>
  <c r="N38" i="2"/>
  <c r="C10" i="7"/>
  <c r="F17" i="7"/>
  <c r="D18" i="7"/>
  <c r="L18" i="7"/>
  <c r="B26" i="7"/>
  <c r="J26" i="7"/>
  <c r="B2" i="9"/>
  <c r="J2" i="9"/>
  <c r="H3" i="9"/>
  <c r="B10" i="9"/>
  <c r="B18" i="9"/>
  <c r="K10" i="7"/>
  <c r="J8" i="7"/>
  <c r="B24" i="9"/>
  <c r="N8" i="2"/>
  <c r="N16" i="2"/>
  <c r="N32" i="2"/>
  <c r="N40" i="2"/>
  <c r="B2" i="7"/>
  <c r="B26" i="9"/>
  <c r="N43" i="9"/>
  <c r="L7" i="8"/>
  <c r="M43" i="6"/>
  <c r="M12" i="6"/>
  <c r="L13" i="6"/>
  <c r="W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L23" i="6"/>
  <c r="M36" i="6"/>
  <c r="W12" i="8"/>
  <c r="W16" i="8"/>
  <c r="W20" i="8"/>
  <c r="W24" i="8"/>
  <c r="W28" i="8"/>
  <c r="W32" i="8"/>
  <c r="W36" i="8"/>
  <c r="W40" i="8"/>
  <c r="W44" i="8"/>
  <c r="X7" i="1"/>
  <c r="X15" i="1"/>
  <c r="X23" i="1"/>
  <c r="X31" i="1"/>
  <c r="X39" i="1"/>
  <c r="X47" i="1"/>
  <c r="X55" i="1"/>
  <c r="X63" i="1"/>
  <c r="X71" i="1"/>
  <c r="X79" i="1"/>
  <c r="X87" i="1"/>
  <c r="X95" i="1"/>
  <c r="X103" i="1"/>
  <c r="X111" i="1"/>
  <c r="X119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B2" i="6"/>
  <c r="W78" i="1"/>
  <c r="B3" i="8"/>
  <c r="W79" i="1"/>
  <c r="W80" i="1"/>
  <c r="B5" i="6"/>
  <c r="W81" i="1"/>
  <c r="B6" i="6"/>
  <c r="W82" i="1"/>
  <c r="W83" i="1"/>
  <c r="B8" i="8"/>
  <c r="W84" i="1"/>
  <c r="B9" i="8"/>
  <c r="W85" i="1"/>
  <c r="W86" i="1"/>
  <c r="B11" i="8"/>
  <c r="W87" i="1"/>
  <c r="W88" i="1"/>
  <c r="B13" i="6"/>
  <c r="W89" i="1"/>
  <c r="B14" i="6"/>
  <c r="W90" i="1"/>
  <c r="W91" i="1"/>
  <c r="B16" i="8"/>
  <c r="W92" i="1"/>
  <c r="B17" i="8"/>
  <c r="W93" i="1"/>
  <c r="W94" i="1"/>
  <c r="B19" i="8"/>
  <c r="W95" i="1"/>
  <c r="W96" i="1"/>
  <c r="B21" i="6"/>
  <c r="W97" i="1"/>
  <c r="B22" i="6"/>
  <c r="W98" i="1"/>
  <c r="W99" i="1"/>
  <c r="B24" i="8"/>
  <c r="W100" i="1"/>
  <c r="B25" i="8"/>
  <c r="W101" i="1"/>
  <c r="W102" i="1"/>
  <c r="B27" i="8"/>
  <c r="W103" i="1"/>
  <c r="W104" i="1"/>
  <c r="B28" i="8"/>
  <c r="B29" i="6"/>
  <c r="W105" i="1"/>
  <c r="B30" i="6"/>
  <c r="W106" i="1"/>
  <c r="W107" i="1"/>
  <c r="B32" i="6"/>
  <c r="W108" i="1"/>
  <c r="B33" i="8"/>
  <c r="W109" i="1"/>
  <c r="W110" i="1"/>
  <c r="B35" i="8"/>
  <c r="W111" i="1"/>
  <c r="W112" i="1"/>
  <c r="W115" i="1"/>
  <c r="W118" i="1"/>
  <c r="W120" i="1"/>
  <c r="X2" i="1"/>
  <c r="X8" i="1"/>
  <c r="X16" i="1"/>
  <c r="X24" i="1"/>
  <c r="X32" i="1"/>
  <c r="X40" i="1"/>
  <c r="X48" i="1"/>
  <c r="X56" i="1"/>
  <c r="X64" i="1"/>
  <c r="X72" i="1"/>
  <c r="X80" i="1"/>
  <c r="X88" i="1"/>
  <c r="X96" i="1"/>
  <c r="X104" i="1"/>
  <c r="X112" i="1"/>
  <c r="X120" i="1"/>
  <c r="W2" i="8"/>
  <c r="W6" i="8"/>
  <c r="W10" i="8"/>
  <c r="W14" i="8"/>
  <c r="W18" i="8"/>
  <c r="W22" i="8"/>
  <c r="W26" i="8"/>
  <c r="W30" i="8"/>
  <c r="W34" i="8"/>
  <c r="W38" i="8"/>
  <c r="W42" i="8"/>
  <c r="W113" i="1"/>
  <c r="X5" i="1"/>
  <c r="X13" i="1"/>
  <c r="X21" i="1"/>
  <c r="X29" i="1"/>
  <c r="X37" i="1"/>
  <c r="X45" i="1"/>
  <c r="X53" i="1"/>
  <c r="X61" i="1"/>
  <c r="X69" i="1"/>
  <c r="X77" i="1"/>
  <c r="X85" i="1"/>
  <c r="X93" i="1"/>
  <c r="X101" i="1"/>
  <c r="X109" i="1"/>
  <c r="X117" i="1"/>
  <c r="W114" i="1"/>
  <c r="X6" i="1"/>
  <c r="X14" i="1"/>
  <c r="X22" i="1"/>
  <c r="X30" i="1"/>
  <c r="X38" i="1"/>
  <c r="X46" i="1"/>
  <c r="X54" i="1"/>
  <c r="X62" i="1"/>
  <c r="X70" i="1"/>
  <c r="X78" i="1"/>
  <c r="X86" i="1"/>
  <c r="X94" i="1"/>
  <c r="X102" i="1"/>
  <c r="X110" i="1"/>
  <c r="X118" i="1"/>
  <c r="B39" i="8"/>
  <c r="B44" i="8"/>
  <c r="W116" i="1"/>
  <c r="W117" i="1"/>
  <c r="X9" i="1"/>
  <c r="X17" i="1"/>
  <c r="X25" i="1"/>
  <c r="X33" i="1"/>
  <c r="X41" i="1"/>
  <c r="X49" i="1"/>
  <c r="X57" i="1"/>
  <c r="X65" i="1"/>
  <c r="X73" i="1"/>
  <c r="X81" i="1"/>
  <c r="X89" i="1"/>
  <c r="X97" i="1"/>
  <c r="X105" i="1"/>
  <c r="X113" i="1"/>
  <c r="X10" i="1"/>
  <c r="X18" i="1"/>
  <c r="X26" i="1"/>
  <c r="X34" i="1"/>
  <c r="X42" i="1"/>
  <c r="X50" i="1"/>
  <c r="X58" i="1"/>
  <c r="X66" i="1"/>
  <c r="X74" i="1"/>
  <c r="X82" i="1"/>
  <c r="X90" i="1"/>
  <c r="X98" i="1"/>
  <c r="X106" i="1"/>
  <c r="X114" i="1"/>
  <c r="W119" i="1"/>
  <c r="X3" i="1"/>
  <c r="X11" i="1"/>
  <c r="X19" i="1"/>
  <c r="X27" i="1"/>
  <c r="X35" i="1"/>
  <c r="X43" i="1"/>
  <c r="X51" i="1"/>
  <c r="X59" i="1"/>
  <c r="X67" i="1"/>
  <c r="X75" i="1"/>
  <c r="X83" i="1"/>
  <c r="X91" i="1"/>
  <c r="X99" i="1"/>
  <c r="X107" i="1"/>
  <c r="X115" i="1"/>
  <c r="X4" i="1"/>
  <c r="X12" i="1"/>
  <c r="X20" i="1"/>
  <c r="X28" i="1"/>
  <c r="X36" i="1"/>
  <c r="X44" i="1"/>
  <c r="X52" i="1"/>
  <c r="X60" i="1"/>
  <c r="X68" i="1"/>
  <c r="X76" i="1"/>
  <c r="X84" i="1"/>
  <c r="X92" i="1"/>
  <c r="X100" i="1"/>
  <c r="X108" i="1"/>
  <c r="X116" i="1"/>
  <c r="F7" i="7"/>
  <c r="C8" i="7"/>
  <c r="K8" i="7"/>
  <c r="H9" i="7"/>
  <c r="F15" i="7"/>
  <c r="C16" i="7"/>
  <c r="K16" i="7"/>
  <c r="H17" i="7"/>
  <c r="F23" i="7"/>
  <c r="C24" i="7"/>
  <c r="K24" i="7"/>
  <c r="H25" i="7"/>
  <c r="F31" i="7"/>
  <c r="C32" i="7"/>
  <c r="K32" i="7"/>
  <c r="H33" i="7"/>
  <c r="F39" i="7"/>
  <c r="C40" i="7"/>
  <c r="K40" i="7"/>
  <c r="H41" i="7"/>
  <c r="B6" i="7"/>
  <c r="J6" i="7"/>
  <c r="G7" i="7"/>
  <c r="D8" i="7"/>
  <c r="L8" i="7"/>
  <c r="B14" i="7"/>
  <c r="J14" i="7"/>
  <c r="G15" i="7"/>
  <c r="D16" i="7"/>
  <c r="L16" i="7"/>
  <c r="B22" i="7"/>
  <c r="J22" i="7"/>
  <c r="G23" i="7"/>
  <c r="D24" i="7"/>
  <c r="L24" i="7"/>
  <c r="B30" i="7"/>
  <c r="J30" i="7"/>
  <c r="G31" i="7"/>
  <c r="D32" i="7"/>
  <c r="L32" i="7"/>
  <c r="B38" i="7"/>
  <c r="J38" i="7"/>
  <c r="G39" i="7"/>
  <c r="D40" i="7"/>
  <c r="L40" i="7"/>
  <c r="F5" i="7"/>
  <c r="C6" i="7"/>
  <c r="K6" i="7"/>
  <c r="H7" i="7"/>
  <c r="F13" i="7"/>
  <c r="C14" i="7"/>
  <c r="K14" i="7"/>
  <c r="H15" i="7"/>
  <c r="F21" i="7"/>
  <c r="C22" i="7"/>
  <c r="K22" i="7"/>
  <c r="H23" i="7"/>
  <c r="F29" i="7"/>
  <c r="C30" i="7"/>
  <c r="K30" i="7"/>
  <c r="H31" i="7"/>
  <c r="F37" i="7"/>
  <c r="C38" i="7"/>
  <c r="K38" i="7"/>
  <c r="H39" i="7"/>
  <c r="B4" i="7"/>
  <c r="J4" i="7"/>
  <c r="G5" i="7"/>
  <c r="D6" i="7"/>
  <c r="L6" i="7"/>
  <c r="B12" i="7"/>
  <c r="J12" i="7"/>
  <c r="G13" i="7"/>
  <c r="D14" i="7"/>
  <c r="L14" i="7"/>
  <c r="B20" i="7"/>
  <c r="J20" i="7"/>
  <c r="G21" i="7"/>
  <c r="D22" i="7"/>
  <c r="L22" i="7"/>
  <c r="B28" i="7"/>
  <c r="J28" i="7"/>
  <c r="G29" i="7"/>
  <c r="D30" i="7"/>
  <c r="L30" i="7"/>
  <c r="B36" i="7"/>
  <c r="J36" i="7"/>
  <c r="G37" i="7"/>
  <c r="D38" i="7"/>
  <c r="L38" i="7"/>
  <c r="F3" i="7"/>
  <c r="C4" i="7"/>
  <c r="K4" i="7"/>
  <c r="H5" i="7"/>
  <c r="F11" i="7"/>
  <c r="C12" i="7"/>
  <c r="K12" i="7"/>
  <c r="H13" i="7"/>
  <c r="F19" i="7"/>
  <c r="C20" i="7"/>
  <c r="K20" i="7"/>
  <c r="H21" i="7"/>
  <c r="F27" i="7"/>
  <c r="C28" i="7"/>
  <c r="K28" i="7"/>
  <c r="H29" i="7"/>
  <c r="F35" i="7"/>
  <c r="C36" i="7"/>
  <c r="K36" i="7"/>
  <c r="H37" i="7"/>
  <c r="F43" i="7"/>
  <c r="J6" i="6"/>
  <c r="J13" i="8"/>
  <c r="J21" i="8"/>
  <c r="J37" i="6"/>
  <c r="J30" i="6"/>
  <c r="J22" i="6"/>
  <c r="J31" i="6"/>
  <c r="J14" i="8"/>
  <c r="J7" i="6"/>
  <c r="J38" i="6"/>
  <c r="J23" i="6"/>
  <c r="B29" i="8"/>
  <c r="B37" i="8"/>
  <c r="B2" i="8"/>
  <c r="B32" i="8"/>
  <c r="B40" i="8"/>
  <c r="W46" i="8" l="1"/>
</calcChain>
</file>

<file path=xl/sharedStrings.xml><?xml version="1.0" encoding="utf-8"?>
<sst xmlns="http://schemas.openxmlformats.org/spreadsheetml/2006/main" count="412" uniqueCount="320">
  <si>
    <t>Date</t>
  </si>
  <si>
    <t>Japan, Current Account,  Goods, Total, Exports, JPY Billion</t>
  </si>
  <si>
    <t>Japan, Current Account, Primary Income, Credit, JPY Billion</t>
  </si>
  <si>
    <t>Japan, Current Account, Primary Income, Debit, JPY Billion</t>
  </si>
  <si>
    <t>Japan, Current Account, Secondary Income, Credit, JPY Billion</t>
  </si>
  <si>
    <t>Japan, Current Account, Secondary Income, Debit, JPY Billion</t>
  </si>
  <si>
    <t>Japan, Current Account, Goods, Total, Imports, JPY Billion</t>
  </si>
  <si>
    <t>Japan, Current Account,  Services, Total, Credit, JPY Billion</t>
  </si>
  <si>
    <t>Japan, Current Account, Services, Total, Debit, JPY Billion</t>
  </si>
  <si>
    <t>Direct Investment, Total Asset, JPY Billion</t>
  </si>
  <si>
    <t>Direct Investment, Total Liabilities, JPY Billion</t>
  </si>
  <si>
    <t>Portfolio Investment, Total Assets, JPY Billion</t>
  </si>
  <si>
    <t>Portfolio Investment, Total, Liabilities, JPY Billion</t>
  </si>
  <si>
    <t>Assets, Portfolio Investment, Equity &amp; Investment Fund Shares, Total, JPY Billion</t>
  </si>
  <si>
    <t>Liabilities, Portfolio Investment, Equity &amp; Investment Fund Shares, Total, JPY Billion</t>
  </si>
  <si>
    <t>Assets, Portfolio Investment, Debt Securities, Total, JPY Billion</t>
  </si>
  <si>
    <t>Liabilities, Portfolio Investment, Debt Securities, Total, JPY Billion</t>
  </si>
  <si>
    <t>Other Investment, Total Assets, JPY Billion</t>
  </si>
  <si>
    <t>Other Investment,Total, Liabilities, JPY Billion</t>
  </si>
  <si>
    <t>Reserve Assets, Total, JPY Billion</t>
  </si>
  <si>
    <t>Japan, Gross Domestic Product, Total, Current Prices, SA, JPY Billions</t>
  </si>
  <si>
    <t>End-of-period (EoP)</t>
  </si>
  <si>
    <t>1957-Q1</t>
  </si>
  <si>
    <t>1957-Q2</t>
  </si>
  <si>
    <t>1957-Q3</t>
  </si>
  <si>
    <t>1957-Q4</t>
  </si>
  <si>
    <t>1958-Q1</t>
  </si>
  <si>
    <t>1958-Q2</t>
  </si>
  <si>
    <t>1958-Q3</t>
  </si>
  <si>
    <t>1958-Q4</t>
  </si>
  <si>
    <t>1959-Q1</t>
  </si>
  <si>
    <t>1959-Q2</t>
  </si>
  <si>
    <t>1959-Q3</t>
  </si>
  <si>
    <t>1959-Q4</t>
  </si>
  <si>
    <t>1960-Q1</t>
  </si>
  <si>
    <t>1960-Q2</t>
  </si>
  <si>
    <t>1960-Q3</t>
  </si>
  <si>
    <t>1960-Q4</t>
  </si>
  <si>
    <t>1961-Q1</t>
  </si>
  <si>
    <t>1961-Q2</t>
  </si>
  <si>
    <t>1961-Q3</t>
  </si>
  <si>
    <t>1961-Q4</t>
  </si>
  <si>
    <t>1962-Q1</t>
  </si>
  <si>
    <t>1962-Q2</t>
  </si>
  <si>
    <t>1962-Q3</t>
  </si>
  <si>
    <t>1962-Q4</t>
  </si>
  <si>
    <t>1963-Q1</t>
  </si>
  <si>
    <t>1963-Q2</t>
  </si>
  <si>
    <t>1963-Q3</t>
  </si>
  <si>
    <t>1963-Q4</t>
  </si>
  <si>
    <t>1964-Q1</t>
  </si>
  <si>
    <t>1964-Q2</t>
  </si>
  <si>
    <t>1964-Q3</t>
  </si>
  <si>
    <t>1964-Q4</t>
  </si>
  <si>
    <t>1965-Q1</t>
  </si>
  <si>
    <t>1965-Q2</t>
  </si>
  <si>
    <t>1965-Q3</t>
  </si>
  <si>
    <t>1965-Q4</t>
  </si>
  <si>
    <t>1966-Q1</t>
  </si>
  <si>
    <t>1966-Q2</t>
  </si>
  <si>
    <t>1966-Q3</t>
  </si>
  <si>
    <t>1966-Q4</t>
  </si>
  <si>
    <t>1967-Q1</t>
  </si>
  <si>
    <t>1967-Q2</t>
  </si>
  <si>
    <t>1967-Q3</t>
  </si>
  <si>
    <t>1967-Q4</t>
  </si>
  <si>
    <t>1968-Q1</t>
  </si>
  <si>
    <t>1968-Q2</t>
  </si>
  <si>
    <t>1968-Q3</t>
  </si>
  <si>
    <t>1968-Q4</t>
  </si>
  <si>
    <t>1969-Q1</t>
  </si>
  <si>
    <t>1969-Q2</t>
  </si>
  <si>
    <t>1969-Q3</t>
  </si>
  <si>
    <t>1969-Q4</t>
  </si>
  <si>
    <t>1970-Q1</t>
  </si>
  <si>
    <t>1970-Q2</t>
  </si>
  <si>
    <t>1970-Q3</t>
  </si>
  <si>
    <t>1970-Q4</t>
  </si>
  <si>
    <t>1971-Q1</t>
  </si>
  <si>
    <t>1971-Q2</t>
  </si>
  <si>
    <t>1971-Q3</t>
  </si>
  <si>
    <t>1971-Q4</t>
  </si>
  <si>
    <t>1972-Q1</t>
  </si>
  <si>
    <t>1972-Q2</t>
  </si>
  <si>
    <t>1972-Q3</t>
  </si>
  <si>
    <t>1972-Q4</t>
  </si>
  <si>
    <t>1973-Q1</t>
  </si>
  <si>
    <t>1973-Q2</t>
  </si>
  <si>
    <t>1973-Q3</t>
  </si>
  <si>
    <t>1973-Q4</t>
  </si>
  <si>
    <t>1974-Q1</t>
  </si>
  <si>
    <t>1974-Q2</t>
  </si>
  <si>
    <t>1974-Q3</t>
  </si>
  <si>
    <t>1974-Q4</t>
  </si>
  <si>
    <t>1975-Q1</t>
  </si>
  <si>
    <t>1975-Q2</t>
  </si>
  <si>
    <t>1975-Q3</t>
  </si>
  <si>
    <t>1975-Q4</t>
  </si>
  <si>
    <t>1976-Q1</t>
  </si>
  <si>
    <t>1976-Q2</t>
  </si>
  <si>
    <t>1976-Q3</t>
  </si>
  <si>
    <t>1976-Q4</t>
  </si>
  <si>
    <t>1977-Q1</t>
  </si>
  <si>
    <t>1977-Q2</t>
  </si>
  <si>
    <t>1977-Q3</t>
  </si>
  <si>
    <t>1977-Q4</t>
  </si>
  <si>
    <t>1978-Q1</t>
  </si>
  <si>
    <t>1978-Q2</t>
  </si>
  <si>
    <t>1978-Q3</t>
  </si>
  <si>
    <t>1978-Q4</t>
  </si>
  <si>
    <t>1979-Q1</t>
  </si>
  <si>
    <t>1979-Q2</t>
  </si>
  <si>
    <t>1979-Q3</t>
  </si>
  <si>
    <t>1979-Q4</t>
  </si>
  <si>
    <t>1980-Q1</t>
  </si>
  <si>
    <t>1980-Q2</t>
  </si>
  <si>
    <t>1980-Q3</t>
  </si>
  <si>
    <t>1980-Q4</t>
  </si>
  <si>
    <t>1981-Q1</t>
  </si>
  <si>
    <t>1981-Q2</t>
  </si>
  <si>
    <t>1981-Q3</t>
  </si>
  <si>
    <t>1981-Q4</t>
  </si>
  <si>
    <t>1982-Q1</t>
  </si>
  <si>
    <t>1982-Q2</t>
  </si>
  <si>
    <t>1982-Q3</t>
  </si>
  <si>
    <t>1982-Q4</t>
  </si>
  <si>
    <t>1983-Q1</t>
  </si>
  <si>
    <t>1983-Q2</t>
  </si>
  <si>
    <t>1983-Q3</t>
  </si>
  <si>
    <t>1983-Q4</t>
  </si>
  <si>
    <t>1984-Q1</t>
  </si>
  <si>
    <t>1984-Q2</t>
  </si>
  <si>
    <t>1984-Q3</t>
  </si>
  <si>
    <t>1984-Q4</t>
  </si>
  <si>
    <t>1985-Q1</t>
  </si>
  <si>
    <t>1985-Q2</t>
  </si>
  <si>
    <t>1985-Q3</t>
  </si>
  <si>
    <t>1985-Q4</t>
  </si>
  <si>
    <t>1986-Q1</t>
  </si>
  <si>
    <t>1986-Q2</t>
  </si>
  <si>
    <t>1986-Q3</t>
  </si>
  <si>
    <t>1986-Q4</t>
  </si>
  <si>
    <t>1987-Q1</t>
  </si>
  <si>
    <t>1987-Q2</t>
  </si>
  <si>
    <t>1987-Q3</t>
  </si>
  <si>
    <t>1987-Q4</t>
  </si>
  <si>
    <t>1988-Q1</t>
  </si>
  <si>
    <t>1988-Q2</t>
  </si>
  <si>
    <t>1988-Q3</t>
  </si>
  <si>
    <t>1988-Q4</t>
  </si>
  <si>
    <t>1989-Q1</t>
  </si>
  <si>
    <t>1989-Q2</t>
  </si>
  <si>
    <t>1989-Q3</t>
  </si>
  <si>
    <t>1989-Q4</t>
  </si>
  <si>
    <t>1990-Q1</t>
  </si>
  <si>
    <t>1990-Q2</t>
  </si>
  <si>
    <t>1990-Q3</t>
  </si>
  <si>
    <t>1990-Q4</t>
  </si>
  <si>
    <t>1991-Q1</t>
  </si>
  <si>
    <t>1991-Q2</t>
  </si>
  <si>
    <t>1991-Q3</t>
  </si>
  <si>
    <t>1991-Q4</t>
  </si>
  <si>
    <t>1992-Q1</t>
  </si>
  <si>
    <t>1992-Q2</t>
  </si>
  <si>
    <t>1992-Q3</t>
  </si>
  <si>
    <t>1992-Q4</t>
  </si>
  <si>
    <t>1993-Q1</t>
  </si>
  <si>
    <t>1993-Q2</t>
  </si>
  <si>
    <t>1993-Q3</t>
  </si>
  <si>
    <t>1993-Q4</t>
  </si>
  <si>
    <t>1994-Q1</t>
  </si>
  <si>
    <t>1994-Q2</t>
  </si>
  <si>
    <t>1994-Q3</t>
  </si>
  <si>
    <t>1994-Q4</t>
  </si>
  <si>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</si>
  <si>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</si>
  <si>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</si>
  <si>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</si>
  <si>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</si>
  <si>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</si>
  <si>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</si>
  <si>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</si>
  <si>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</si>
  <si>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</si>
  <si>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</si>
  <si>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</si>
  <si>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</si>
  <si>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</si>
  <si>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</si>
  <si>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</si>
  <si>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</si>
  <si>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</si>
  <si>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</si>
  <si>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</si>
  <si>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</si>
  <si>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</si>
  <si>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</si>
  <si>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</si>
  <si>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</si>
  <si>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</si>
  <si>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</si>
  <si>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</si>
  <si>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</si>
  <si>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</si>
  <si>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</si>
  <si>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</si>
  <si>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</si>
  <si>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</si>
  <si>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</si>
  <si>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</si>
  <si>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</si>
  <si>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</si>
  <si>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</si>
  <si>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</si>
  <si>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</si>
  <si>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</si>
  <si>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</si>
  <si>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</si>
  <si>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</si>
  <si>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</si>
  <si>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</si>
  <si>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</si>
  <si>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</si>
  <si>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</si>
  <si>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</si>
  <si>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</si>
  <si>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</si>
  <si>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</si>
  <si>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</si>
  <si>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</si>
  <si>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</si>
  <si>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</si>
  <si>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</si>
  <si>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</si>
  <si>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</si>
  <si>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</si>
  <si>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</si>
  <si>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</si>
  <si>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</si>
  <si>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</si>
  <si>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</si>
  <si>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</si>
  <si>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</si>
  <si>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</si>
  <si>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</si>
  <si>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</si>
  <si>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</si>
  <si>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</si>
  <si>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</si>
  <si>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</si>
  <si>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</si>
  <si>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</si>
  <si>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</si>
  <si>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</si>
  <si>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</si>
  <si>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</si>
  <si>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</si>
  <si>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</si>
  <si>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</si>
  <si>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</si>
  <si>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</si>
  <si>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</si>
  <si>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</si>
  <si>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</si>
  <si>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</si>
  <si>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</si>
  <si>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</si>
  <si>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</si>
  <si>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</si>
  <si>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</si>
  <si>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</si>
  <si>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</si>
  <si>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</si>
  <si>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</si>
  <si>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</si>
  <si>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</si>
  <si>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</si>
  <si>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</si>
  <si>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</si>
  <si>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</si>
  <si>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</si>
  <si>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</si>
  <si>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</si>
  <si>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</si>
  <si>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</si>
  <si>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</si>
  <si>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</si>
  <si>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</si>
  <si>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</si>
  <si>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</si>
  <si>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</si>
  <si>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</si>
  <si>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</si>
  <si>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</si>
  <si>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</si>
  <si>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</si>
  <si>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2025-Q3</t>
  </si>
  <si>
    <t>Period average</t>
  </si>
  <si>
    <t>Japan, Financial Account, Direct Investment, Assets, JPY Billion</t>
  </si>
  <si>
    <t>Japan, Financial Account, Direct Investment,  Liabilities,  JPY Billion</t>
  </si>
  <si>
    <t>Japan, Financial Account, Portfolio Investment, Total, Net Assets, JPY Billion</t>
  </si>
  <si>
    <t>Japan, Financial Account, Portfolio Investment, Total, Net Liabilities, JPY Billion</t>
  </si>
  <si>
    <t>Japan, Financial Account, Portfolio Investment, Equity &amp; Investment Fund Shares, Total, Assets, JPY Billion</t>
  </si>
  <si>
    <t>Japan, Financial Account, Portfolio Investment, Equity &amp; Investment Fund Shares, Total, Liabilities, JPY Billion</t>
  </si>
  <si>
    <t>Japan, Financial Account, Portfolio Investment, Debt Securities, Long-Term, Net Assets, JPY Billion</t>
  </si>
  <si>
    <t>Japan, Financial Account, Portfolio Investment, Debt Securities, Long-Term, Net Liabilities, JPY Billion</t>
  </si>
  <si>
    <t>Japan, Financial Account, Other Investment, Total, Net Assets, JPY</t>
  </si>
  <si>
    <t>Japan, Financial Account, Other Investment, Total, Net Liabilities, JPY Billion</t>
  </si>
  <si>
    <t>Japan, Financial Account, Reserve Assets, Net, JPY Billion</t>
  </si>
  <si>
    <t>Japan, Current Account, Total, Net Balance, JPY Billion</t>
  </si>
  <si>
    <t>Japan, Financial Account, Portfolio Investment, Debt Securities, Net Assets, JPY Billion</t>
  </si>
  <si>
    <t>Japan, Financial Account, Other Investment, Total, Net Assets, JPY Billion</t>
  </si>
  <si>
    <t>Japan, Financial Account, Direct Investment, Total, Net Assets, JPY Billion</t>
  </si>
  <si>
    <t>Japan, Financial Account, Direct Investment, Total, Net Liabilities, JPY Billion</t>
  </si>
  <si>
    <t>Japan, Financial Account, Portfolio Investment, Debt Securities, Net Liabilities, JPY Billion</t>
  </si>
  <si>
    <t>Japan, Financial Account, Net Balance, JPY Billion</t>
  </si>
  <si>
    <t>International Investment Position, Total, Net Assets, Total, JPY Billion</t>
  </si>
  <si>
    <t>Discrepancy</t>
  </si>
  <si>
    <t>CA-FA</t>
  </si>
  <si>
    <t>Net IIP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</si>
</sst>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,,"/>
    <numFmt numFmtId="165" formatCode="[$-409]mmm\-yy;@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6C5CE-CF92-0A45-B7BB-0EF8D4CDFB90}">
  <dimension ref="A1:U120"/>
  <sheetViews>
    <sheetView workbookViewId="0">
      <selection sqref="A1:T120"/>
    </sheetView>
  </sheetViews>
  <sheetFormatPr baseColWidth="10" defaultRowHeight="15" x14ac:dyDescent="0.2"/>
  <cols>
    <col min="21" max="21" width="18.33203125" bestFit="1" customWidth="1"/>
  </cols>
  <sheetData>
    <row r="1" spans="1:21" ht="176" x14ac:dyDescent="0.2">
      <c r="A1" s="1" t="s">
        <v>0</v>
      </c>
      <c r="B1" s="1" t="s">
        <v>1</v>
      </c>
      <c r="C1" s="1" t="s">
        <v>6</v>
      </c>
      <c r="D1" s="1" t="s">
        <v>7</v>
      </c>
      <c r="E1" s="1" t="s">
        <v>8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309</v>
      </c>
      <c r="K1" s="1" t="s">
        <v>302</v>
      </c>
      <c r="L1" s="1" t="s">
        <v>310</v>
      </c>
      <c r="M1" s="1" t="s">
        <v>311</v>
      </c>
      <c r="N1" s="1" t="s">
        <v>308</v>
      </c>
      <c r="O1" s="1" t="s">
        <v>312</v>
      </c>
      <c r="P1" s="1" t="s">
        <v>313</v>
      </c>
      <c r="Q1" s="1" t="s">
        <v>303</v>
      </c>
      <c r="R1" s="1" t="s">
        <v>314</v>
      </c>
      <c r="S1" s="1" t="s">
        <v>307</v>
      </c>
      <c r="T1" s="1" t="s">
        <v>315</v>
      </c>
    </row>
    <row r="2" spans="1:21" x14ac:dyDescent="0.2">
      <c r="A2" s="2">
        <v>35065</v>
      </c>
      <c r="B2" s="3">
        <v>10528219235200</v>
      </c>
      <c r="C2" s="3">
        <v>7926501847600</v>
      </c>
      <c r="D2" s="3">
        <v>1808952334600</v>
      </c>
      <c r="E2" s="3">
        <v>3425316834000</v>
      </c>
      <c r="F2" s="3">
        <v>3074578191800</v>
      </c>
      <c r="G2" s="3">
        <v>1716139178800</v>
      </c>
      <c r="H2" s="3">
        <v>159410435800</v>
      </c>
      <c r="I2" s="3">
        <v>412924179700</v>
      </c>
      <c r="J2" s="3">
        <v>2090278157300</v>
      </c>
      <c r="K2" s="3">
        <v>-147266393861.883</v>
      </c>
      <c r="L2" s="3">
        <v>1290718442532.8301</v>
      </c>
      <c r="M2" s="3">
        <v>-5267202381440.6797</v>
      </c>
      <c r="N2" s="3">
        <v>1982088581883.29</v>
      </c>
      <c r="O2" s="3">
        <v>820445890548.75195</v>
      </c>
      <c r="P2" s="3">
        <v>-63745808086.967201</v>
      </c>
      <c r="Q2" s="3">
        <v>4424226387580.6396</v>
      </c>
      <c r="R2" s="3">
        <v>-1676889682275.5801</v>
      </c>
      <c r="S2" s="3">
        <v>-4002274898710.27</v>
      </c>
      <c r="T2" s="3">
        <v>194711741784.59601</v>
      </c>
      <c r="U2" s="5">
        <f>+K2+L2+M2+N2+O2-P2-Q2-R2-S2-T2</f>
        <v>-197243600630.10919</v>
      </c>
    </row>
    <row r="3" spans="1:21" x14ac:dyDescent="0.2">
      <c r="A3" s="2">
        <v>35156</v>
      </c>
      <c r="B3" s="3">
        <v>10396458190900</v>
      </c>
      <c r="C3" s="3">
        <v>8496987014100</v>
      </c>
      <c r="D3" s="3">
        <v>1746744115500</v>
      </c>
      <c r="E3" s="3">
        <v>3422434115300</v>
      </c>
      <c r="F3" s="3">
        <v>3148786801500</v>
      </c>
      <c r="G3" s="3">
        <v>1479495118200</v>
      </c>
      <c r="H3" s="3">
        <v>158707391600</v>
      </c>
      <c r="I3" s="3">
        <v>409686354100</v>
      </c>
      <c r="J3" s="3">
        <v>1642093897600</v>
      </c>
      <c r="K3" s="3">
        <v>653699469734.64404</v>
      </c>
      <c r="L3" s="3">
        <v>2886179813929.9102</v>
      </c>
      <c r="M3" s="3">
        <v>1739871628674.1799</v>
      </c>
      <c r="N3" s="3">
        <v>1191424946477.6001</v>
      </c>
      <c r="O3" s="3">
        <v>853452524279.86401</v>
      </c>
      <c r="P3" s="3">
        <v>-118018495039.189</v>
      </c>
      <c r="Q3" s="3">
        <v>-39638312903.522499</v>
      </c>
      <c r="R3" s="3">
        <v>3217343882336.2202</v>
      </c>
      <c r="S3" s="3">
        <v>2116304671225.28</v>
      </c>
      <c r="T3" s="3">
        <v>2065337535796.96</v>
      </c>
      <c r="U3" s="5">
        <f t="shared" ref="U3:U66" si="0">+K3+L3+M3+N3+O3-P3-Q3-R3-S3-T3</f>
        <v>83299101680.449951</v>
      </c>
    </row>
    <row r="4" spans="1:21" x14ac:dyDescent="0.2">
      <c r="A4" s="2">
        <v>35247</v>
      </c>
      <c r="B4" s="3">
        <v>10594397549100</v>
      </c>
      <c r="C4" s="3">
        <v>8426731314400</v>
      </c>
      <c r="D4" s="3">
        <v>1872549273400</v>
      </c>
      <c r="E4" s="3">
        <v>3499228220800</v>
      </c>
      <c r="F4" s="3">
        <v>3061754198300</v>
      </c>
      <c r="G4" s="3">
        <v>1565676148300</v>
      </c>
      <c r="H4" s="3">
        <v>164721401300</v>
      </c>
      <c r="I4" s="3">
        <v>418545881600</v>
      </c>
      <c r="J4" s="3">
        <v>1783240856900</v>
      </c>
      <c r="K4" s="3">
        <v>-28482373735.494499</v>
      </c>
      <c r="L4" s="3">
        <v>1139028730684.9099</v>
      </c>
      <c r="M4" s="3">
        <v>-2948601349450.54</v>
      </c>
      <c r="N4" s="3">
        <v>285917512200.79401</v>
      </c>
      <c r="O4" s="3">
        <v>766227540129.72498</v>
      </c>
      <c r="P4" s="3">
        <v>146217557045.39401</v>
      </c>
      <c r="Q4" s="3">
        <v>2550387969989.2598</v>
      </c>
      <c r="R4" s="3">
        <v>-443581957402.66498</v>
      </c>
      <c r="S4" s="3">
        <v>-3481229744163.8901</v>
      </c>
      <c r="T4" s="3">
        <v>813048542594.73596</v>
      </c>
      <c r="U4" s="5">
        <f t="shared" si="0"/>
        <v>-370752308233.44006</v>
      </c>
    </row>
    <row r="5" spans="1:21" x14ac:dyDescent="0.2">
      <c r="A5" s="2">
        <v>35339</v>
      </c>
      <c r="B5" s="3">
        <v>11342861078300</v>
      </c>
      <c r="C5" s="3">
        <v>8887839023100</v>
      </c>
      <c r="D5" s="3">
        <v>1977642093800</v>
      </c>
      <c r="E5" s="3">
        <v>3766359077000</v>
      </c>
      <c r="F5" s="3">
        <v>3132311171900</v>
      </c>
      <c r="G5" s="3">
        <v>1531594388100</v>
      </c>
      <c r="H5" s="3">
        <v>169873226900</v>
      </c>
      <c r="I5" s="3">
        <v>407265420100</v>
      </c>
      <c r="J5" s="3">
        <v>2029629662700</v>
      </c>
      <c r="K5" s="3">
        <v>426571380962.73297</v>
      </c>
      <c r="L5" s="3">
        <v>4784903482552.3398</v>
      </c>
      <c r="M5" s="3">
        <v>6010340914817.0498</v>
      </c>
      <c r="N5" s="3">
        <v>482928727838.31299</v>
      </c>
      <c r="O5" s="3">
        <v>421551648041.659</v>
      </c>
      <c r="P5" s="3">
        <v>32431805580.762699</v>
      </c>
      <c r="Q5" s="3">
        <v>-1636749220666.3799</v>
      </c>
      <c r="R5" s="3">
        <v>902009632142.02405</v>
      </c>
      <c r="S5" s="3">
        <v>8945820233048.8809</v>
      </c>
      <c r="T5" s="3">
        <v>4199172180723.71</v>
      </c>
      <c r="U5" s="5">
        <f t="shared" si="0"/>
        <v>-316388476616.90332</v>
      </c>
    </row>
    <row r="6" spans="1:21" x14ac:dyDescent="0.2">
      <c r="A6" s="2">
        <v>35431</v>
      </c>
      <c r="B6" s="3">
        <v>11961298627200</v>
      </c>
      <c r="C6" s="3">
        <v>9551773576700</v>
      </c>
      <c r="D6" s="3">
        <v>2137602649500</v>
      </c>
      <c r="E6" s="3">
        <v>3890166744800</v>
      </c>
      <c r="F6" s="3">
        <v>3281372869800</v>
      </c>
      <c r="G6" s="3">
        <v>1604069591500</v>
      </c>
      <c r="H6" s="3">
        <v>178789979000</v>
      </c>
      <c r="I6" s="3">
        <v>490338041200</v>
      </c>
      <c r="J6" s="3">
        <v>2022716171100</v>
      </c>
      <c r="K6" s="3">
        <v>-27589295461.8834</v>
      </c>
      <c r="L6" s="3">
        <v>1271046325532.8301</v>
      </c>
      <c r="M6" s="3">
        <v>928561873659.31604</v>
      </c>
      <c r="N6" s="3">
        <v>116034181583.29401</v>
      </c>
      <c r="O6" s="3">
        <v>569153849448.75195</v>
      </c>
      <c r="P6" s="3">
        <v>-18576520486.967201</v>
      </c>
      <c r="Q6" s="3">
        <v>2453646449580.6401</v>
      </c>
      <c r="R6" s="3">
        <v>-1648203923075.5801</v>
      </c>
      <c r="S6" s="3">
        <v>-357262917410.27399</v>
      </c>
      <c r="T6" s="3">
        <v>2776908970084.6001</v>
      </c>
      <c r="U6" s="5">
        <f t="shared" si="0"/>
        <v>-349305123930.11035</v>
      </c>
    </row>
    <row r="7" spans="1:21" x14ac:dyDescent="0.2">
      <c r="A7" s="2">
        <v>35521</v>
      </c>
      <c r="B7" s="3">
        <v>12217409295500</v>
      </c>
      <c r="C7" s="3">
        <v>9120673663300</v>
      </c>
      <c r="D7" s="3">
        <v>2054119488300</v>
      </c>
      <c r="E7" s="3">
        <v>3700095882300</v>
      </c>
      <c r="F7" s="3">
        <v>3311545105000</v>
      </c>
      <c r="G7" s="3">
        <v>1506092493600</v>
      </c>
      <c r="H7" s="3">
        <v>181261531600</v>
      </c>
      <c r="I7" s="3">
        <v>466500675300</v>
      </c>
      <c r="J7" s="3">
        <v>2970972705900</v>
      </c>
      <c r="K7" s="3">
        <v>1301450455734.6399</v>
      </c>
      <c r="L7" s="3">
        <v>5492910371729.9102</v>
      </c>
      <c r="M7" s="3">
        <v>3696181064674.1802</v>
      </c>
      <c r="N7" s="3">
        <v>884108906377.599</v>
      </c>
      <c r="O7" s="3">
        <v>912182877979.86401</v>
      </c>
      <c r="P7" s="3">
        <v>8541821860.8105698</v>
      </c>
      <c r="Q7" s="3">
        <v>270973890196.478</v>
      </c>
      <c r="R7" s="3">
        <v>3429036652736.2202</v>
      </c>
      <c r="S7" s="3">
        <v>5215145318025.2803</v>
      </c>
      <c r="T7" s="3">
        <v>3235666481896.96</v>
      </c>
      <c r="U7" s="5">
        <f t="shared" si="0"/>
        <v>127469511780.44336</v>
      </c>
    </row>
    <row r="8" spans="1:21" x14ac:dyDescent="0.2">
      <c r="A8" s="2">
        <v>35612</v>
      </c>
      <c r="B8" s="3">
        <v>11981678455000</v>
      </c>
      <c r="C8" s="3">
        <v>8923135582800</v>
      </c>
      <c r="D8" s="3">
        <v>2034953504000</v>
      </c>
      <c r="E8" s="3">
        <v>3673642511500</v>
      </c>
      <c r="F8" s="3">
        <v>3126685340200</v>
      </c>
      <c r="G8" s="3">
        <v>1615524833400</v>
      </c>
      <c r="H8" s="3">
        <v>188294510400</v>
      </c>
      <c r="I8" s="3">
        <v>395056038500</v>
      </c>
      <c r="J8" s="3">
        <v>2724252843400</v>
      </c>
      <c r="K8" s="3">
        <v>75964769664.505493</v>
      </c>
      <c r="L8" s="3">
        <v>-1105866911815.0901</v>
      </c>
      <c r="M8" s="3">
        <v>2968296397249.46</v>
      </c>
      <c r="N8" s="3">
        <v>189244050000.79401</v>
      </c>
      <c r="O8" s="3">
        <v>873485613529.72498</v>
      </c>
      <c r="P8" s="3">
        <v>126831486745.394</v>
      </c>
      <c r="Q8" s="3">
        <v>3217497374589.2598</v>
      </c>
      <c r="R8" s="3">
        <v>414374874097.33502</v>
      </c>
      <c r="S8" s="3">
        <v>-3767903271263.8901</v>
      </c>
      <c r="T8" s="3">
        <v>3318030328194.7402</v>
      </c>
      <c r="U8" s="5">
        <f t="shared" si="0"/>
        <v>-307706873733.44434</v>
      </c>
    </row>
    <row r="9" spans="1:21" x14ac:dyDescent="0.2">
      <c r="A9" s="2">
        <v>35704</v>
      </c>
      <c r="B9" s="3">
        <v>12749989132100</v>
      </c>
      <c r="C9" s="3">
        <v>8955173852300</v>
      </c>
      <c r="D9" s="3">
        <v>2225991146200</v>
      </c>
      <c r="E9" s="3">
        <v>3790942199100</v>
      </c>
      <c r="F9" s="3">
        <v>3566984342400</v>
      </c>
      <c r="G9" s="3">
        <v>1737581258200</v>
      </c>
      <c r="H9" s="3">
        <v>185881575600</v>
      </c>
      <c r="I9" s="3">
        <v>445024297400</v>
      </c>
      <c r="J9" s="3">
        <v>3800124589300</v>
      </c>
      <c r="K9" s="3">
        <v>294860396862.73297</v>
      </c>
      <c r="L9" s="3">
        <v>-1829142811947.6599</v>
      </c>
      <c r="M9" s="3">
        <v>16046012450217.1</v>
      </c>
      <c r="N9" s="3">
        <v>-423351958461.68701</v>
      </c>
      <c r="O9" s="3">
        <v>540596341141.659</v>
      </c>
      <c r="P9" s="3">
        <v>187662117380.763</v>
      </c>
      <c r="Q9" s="3">
        <v>-2745249062266.3799</v>
      </c>
      <c r="R9" s="3">
        <v>4221756930142.02</v>
      </c>
      <c r="S9" s="3">
        <v>7235821571048.8799</v>
      </c>
      <c r="T9" s="3">
        <v>5916071715023.71</v>
      </c>
      <c r="U9" s="5">
        <f t="shared" si="0"/>
        <v>-187088853516.85156</v>
      </c>
    </row>
    <row r="10" spans="1:21" x14ac:dyDescent="0.2">
      <c r="A10" s="2">
        <v>35796</v>
      </c>
      <c r="B10" s="3">
        <v>12306443545400</v>
      </c>
      <c r="C10" s="3">
        <v>8484792272700</v>
      </c>
      <c r="D10" s="3">
        <v>2170260782800</v>
      </c>
      <c r="E10" s="3">
        <v>3746141491700</v>
      </c>
      <c r="F10" s="3">
        <v>3362884659000</v>
      </c>
      <c r="G10" s="3">
        <v>1583675031800</v>
      </c>
      <c r="H10" s="3">
        <v>170181382400</v>
      </c>
      <c r="I10" s="3">
        <v>445157400300</v>
      </c>
      <c r="J10" s="3">
        <v>3750004173000</v>
      </c>
      <c r="K10" s="3">
        <v>-610420504661.88306</v>
      </c>
      <c r="L10" s="3">
        <v>8314512832.8305101</v>
      </c>
      <c r="M10" s="3">
        <v>-10749908421840.699</v>
      </c>
      <c r="N10" s="3">
        <v>111658542983.29401</v>
      </c>
      <c r="O10" s="3">
        <v>1054541381548.75</v>
      </c>
      <c r="P10" s="3">
        <v>53979471613.032799</v>
      </c>
      <c r="Q10" s="3">
        <v>3328285323180.6401</v>
      </c>
      <c r="R10" s="3">
        <v>-4002799683675.5801</v>
      </c>
      <c r="S10" s="3">
        <v>-12185145990710.301</v>
      </c>
      <c r="T10" s="3">
        <v>2929426117784.6001</v>
      </c>
      <c r="U10" s="5">
        <f t="shared" si="0"/>
        <v>-309559727330.1001</v>
      </c>
    </row>
    <row r="11" spans="1:21" x14ac:dyDescent="0.2">
      <c r="A11" s="2">
        <v>35886</v>
      </c>
      <c r="B11" s="3">
        <v>12259378106900</v>
      </c>
      <c r="C11" s="3">
        <v>8044016356000</v>
      </c>
      <c r="D11" s="3">
        <v>2091075173000</v>
      </c>
      <c r="E11" s="3">
        <v>3786780556500</v>
      </c>
      <c r="F11" s="3">
        <v>3158686460300</v>
      </c>
      <c r="G11" s="3">
        <v>1663399370800</v>
      </c>
      <c r="H11" s="3">
        <v>166148605900</v>
      </c>
      <c r="I11" s="3">
        <v>440606078100</v>
      </c>
      <c r="J11" s="3">
        <v>3740485984900</v>
      </c>
      <c r="K11" s="3">
        <v>786894656034.64404</v>
      </c>
      <c r="L11" s="3">
        <v>2740061928429.9102</v>
      </c>
      <c r="M11" s="3">
        <v>-1111852131025.8201</v>
      </c>
      <c r="N11" s="3">
        <v>-1960248830222.3999</v>
      </c>
      <c r="O11" s="3">
        <v>698599306679.86401</v>
      </c>
      <c r="P11" s="3">
        <v>47705927860.8106</v>
      </c>
      <c r="Q11" s="3">
        <v>-3391105546703.52</v>
      </c>
      <c r="R11" s="3">
        <v>1621408156736.22</v>
      </c>
      <c r="S11" s="3">
        <v>-2677256334874.7202</v>
      </c>
      <c r="T11" s="3">
        <v>5662738113596.96</v>
      </c>
      <c r="U11" s="5">
        <f t="shared" si="0"/>
        <v>-110035386719.55176</v>
      </c>
    </row>
    <row r="12" spans="1:21" x14ac:dyDescent="0.2">
      <c r="A12" s="2">
        <v>35977</v>
      </c>
      <c r="B12" s="3">
        <v>12350838945500</v>
      </c>
      <c r="C12" s="3">
        <v>8254375742800</v>
      </c>
      <c r="D12" s="3">
        <v>2137540127500</v>
      </c>
      <c r="E12" s="3">
        <v>3758230584700</v>
      </c>
      <c r="F12" s="3">
        <v>3176761966500</v>
      </c>
      <c r="G12" s="3">
        <v>1474139916200</v>
      </c>
      <c r="H12" s="3">
        <v>189783234800</v>
      </c>
      <c r="I12" s="3">
        <v>474890590600</v>
      </c>
      <c r="J12" s="3">
        <v>3893287440100</v>
      </c>
      <c r="K12" s="3">
        <v>649252325064.505</v>
      </c>
      <c r="L12" s="3">
        <v>3876866231084.9102</v>
      </c>
      <c r="M12" s="3">
        <v>-2810572734950.54</v>
      </c>
      <c r="N12" s="3">
        <v>277870566300.79401</v>
      </c>
      <c r="O12" s="3">
        <v>177595598229.72501</v>
      </c>
      <c r="P12" s="3">
        <v>63909539745.393898</v>
      </c>
      <c r="Q12" s="3">
        <v>2052127201989.26</v>
      </c>
      <c r="R12" s="3">
        <v>2600567293297.3301</v>
      </c>
      <c r="S12" s="3">
        <v>-3931637352263.8799</v>
      </c>
      <c r="T12" s="3">
        <v>1473372625994.74</v>
      </c>
      <c r="U12" s="5">
        <f t="shared" si="0"/>
        <v>-87327323033.449951</v>
      </c>
    </row>
    <row r="13" spans="1:21" x14ac:dyDescent="0.2">
      <c r="A13" s="2">
        <v>36069</v>
      </c>
      <c r="B13" s="3">
        <v>11389228972900</v>
      </c>
      <c r="C13" s="3">
        <v>7321990668800</v>
      </c>
      <c r="D13" s="3">
        <v>1801105909700</v>
      </c>
      <c r="E13" s="3">
        <v>3436328753600</v>
      </c>
      <c r="F13" s="3">
        <v>2760040481300</v>
      </c>
      <c r="G13" s="3">
        <v>1198796871600</v>
      </c>
      <c r="H13" s="3">
        <v>193854257900</v>
      </c>
      <c r="I13" s="3">
        <v>500228664400</v>
      </c>
      <c r="J13" s="3">
        <v>3686884663500</v>
      </c>
      <c r="K13" s="3">
        <v>1025053259962.73</v>
      </c>
      <c r="L13" s="3">
        <v>4240589606852.3398</v>
      </c>
      <c r="M13" s="3">
        <v>8907486121217.0508</v>
      </c>
      <c r="N13" s="3">
        <v>572122388438.31299</v>
      </c>
      <c r="O13" s="3">
        <v>600213034141.65906</v>
      </c>
      <c r="P13" s="3">
        <v>151280702280.763</v>
      </c>
      <c r="Q13" s="3">
        <v>-161451585966.37701</v>
      </c>
      <c r="R13" s="3">
        <v>4870671308142.0195</v>
      </c>
      <c r="S13" s="3">
        <v>6317441221948.8799</v>
      </c>
      <c r="T13" s="3">
        <v>3557069453823.71</v>
      </c>
      <c r="U13" s="5">
        <f t="shared" si="0"/>
        <v>610453310383.0957</v>
      </c>
    </row>
    <row r="14" spans="1:21" x14ac:dyDescent="0.2">
      <c r="A14" s="2">
        <v>36161</v>
      </c>
      <c r="B14" s="3">
        <v>11028602866200</v>
      </c>
      <c r="C14" s="3">
        <v>7332137025700</v>
      </c>
      <c r="D14" s="3">
        <v>1744533371800</v>
      </c>
      <c r="E14" s="3">
        <v>3321218420000</v>
      </c>
      <c r="F14" s="3">
        <v>2634129525100</v>
      </c>
      <c r="G14" s="3">
        <v>1231511875700</v>
      </c>
      <c r="H14" s="3">
        <v>171887446100</v>
      </c>
      <c r="I14" s="3">
        <v>616761867500</v>
      </c>
      <c r="J14" s="3">
        <v>3077524020400</v>
      </c>
      <c r="K14" s="3">
        <v>627430279438.11694</v>
      </c>
      <c r="L14" s="3">
        <v>1431721989632.8301</v>
      </c>
      <c r="M14" s="3">
        <v>-15214586381840.699</v>
      </c>
      <c r="N14" s="3">
        <v>749222502383.29395</v>
      </c>
      <c r="O14" s="3">
        <v>425914393248.75201</v>
      </c>
      <c r="P14" s="3">
        <v>149091054713.03299</v>
      </c>
      <c r="Q14" s="3">
        <v>3968077739380.6401</v>
      </c>
      <c r="R14" s="3">
        <v>-291430366375.58197</v>
      </c>
      <c r="S14" s="3">
        <v>-18183112849210.301</v>
      </c>
      <c r="T14" s="3">
        <v>2845510554784.6001</v>
      </c>
      <c r="U14" s="5">
        <f t="shared" si="0"/>
        <v>-468433350430.09619</v>
      </c>
    </row>
    <row r="15" spans="1:21" x14ac:dyDescent="0.2">
      <c r="A15" s="2">
        <v>36251</v>
      </c>
      <c r="B15" s="3">
        <v>11236573139800</v>
      </c>
      <c r="C15" s="3">
        <v>7753244065000</v>
      </c>
      <c r="D15" s="3">
        <v>1804515661700</v>
      </c>
      <c r="E15" s="3">
        <v>3346463068900</v>
      </c>
      <c r="F15" s="3">
        <v>2694051374200</v>
      </c>
      <c r="G15" s="3">
        <v>1064739687100</v>
      </c>
      <c r="H15" s="3">
        <v>167638631300</v>
      </c>
      <c r="I15" s="3">
        <v>421862651300</v>
      </c>
      <c r="J15" s="3">
        <v>3316469334800</v>
      </c>
      <c r="K15" s="3">
        <v>721555417434.64404</v>
      </c>
      <c r="L15" s="3">
        <v>3699588767629.9102</v>
      </c>
      <c r="M15" s="3">
        <v>-15346063719725.801</v>
      </c>
      <c r="N15" s="3">
        <v>3492093355577.6001</v>
      </c>
      <c r="O15" s="3">
        <v>1157020471379.8601</v>
      </c>
      <c r="P15" s="3">
        <v>920960580460.81104</v>
      </c>
      <c r="Q15" s="3">
        <v>1172306101296.48</v>
      </c>
      <c r="R15" s="3">
        <v>1184223040436.22</v>
      </c>
      <c r="S15" s="3">
        <v>-12933413085774.699</v>
      </c>
      <c r="T15" s="3">
        <v>3338360764796.96</v>
      </c>
      <c r="U15" s="5">
        <f t="shared" si="0"/>
        <v>41756891080.44043</v>
      </c>
    </row>
    <row r="16" spans="1:21" x14ac:dyDescent="0.2">
      <c r="A16" s="2">
        <v>36342</v>
      </c>
      <c r="B16" s="3">
        <v>11508268370000</v>
      </c>
      <c r="C16" s="3">
        <v>7877907100400</v>
      </c>
      <c r="D16" s="3">
        <v>1654365705800</v>
      </c>
      <c r="E16" s="3">
        <v>3304399206700</v>
      </c>
      <c r="F16" s="3">
        <v>2647114803600</v>
      </c>
      <c r="G16" s="3">
        <v>975064187300</v>
      </c>
      <c r="H16" s="3">
        <v>183335323900</v>
      </c>
      <c r="I16" s="3">
        <v>468034263300</v>
      </c>
      <c r="J16" s="3">
        <v>3367679445400</v>
      </c>
      <c r="K16" s="3">
        <v>1012086068564.51</v>
      </c>
      <c r="L16" s="3">
        <v>4311440982384.9102</v>
      </c>
      <c r="M16" s="3">
        <v>-5922562825450.54</v>
      </c>
      <c r="N16" s="3">
        <v>2549038736200.79</v>
      </c>
      <c r="O16" s="3">
        <v>696917151829.72498</v>
      </c>
      <c r="P16" s="3">
        <v>347309179045.39398</v>
      </c>
      <c r="Q16" s="3">
        <v>4906422909189.2598</v>
      </c>
      <c r="R16" s="3">
        <v>3524368118597.3301</v>
      </c>
      <c r="S16" s="3">
        <v>-8177847160963.8896</v>
      </c>
      <c r="T16" s="3">
        <v>2266972906194.7402</v>
      </c>
      <c r="U16" s="5">
        <f t="shared" si="0"/>
        <v>-220305838533.43945</v>
      </c>
    </row>
    <row r="17" spans="1:21" x14ac:dyDescent="0.2">
      <c r="A17" s="2">
        <v>36434</v>
      </c>
      <c r="B17" s="3">
        <v>11499015590700</v>
      </c>
      <c r="C17" s="3">
        <v>8173230005900</v>
      </c>
      <c r="D17" s="3">
        <v>1729923535600</v>
      </c>
      <c r="E17" s="3">
        <v>3253127442100</v>
      </c>
      <c r="F17" s="3">
        <v>2690861875400</v>
      </c>
      <c r="G17" s="3">
        <v>930836083800</v>
      </c>
      <c r="H17" s="3">
        <v>182634680100</v>
      </c>
      <c r="I17" s="3">
        <v>433910751600</v>
      </c>
      <c r="J17" s="3">
        <v>3311331398400</v>
      </c>
      <c r="K17" s="3">
        <v>1283010893962.73</v>
      </c>
      <c r="L17" s="3">
        <v>4403453786752.3398</v>
      </c>
      <c r="M17" s="3">
        <v>4576334573117.0498</v>
      </c>
      <c r="N17" s="3">
        <v>2005917533038.3101</v>
      </c>
      <c r="O17" s="3">
        <v>498463568741.659</v>
      </c>
      <c r="P17" s="3">
        <v>300528626780.763</v>
      </c>
      <c r="Q17" s="3">
        <v>1682578927133.6201</v>
      </c>
      <c r="R17" s="3">
        <v>-1658455083757.98</v>
      </c>
      <c r="S17" s="3">
        <v>7493861163648.8799</v>
      </c>
      <c r="T17" s="3">
        <v>4632135934523.71</v>
      </c>
      <c r="U17" s="5">
        <f t="shared" si="0"/>
        <v>316530787283.09766</v>
      </c>
    </row>
    <row r="18" spans="1:21" x14ac:dyDescent="0.2">
      <c r="A18" s="2">
        <v>36526</v>
      </c>
      <c r="B18" s="3">
        <v>11763493201300</v>
      </c>
      <c r="C18" s="3">
        <v>8353375433600</v>
      </c>
      <c r="D18" s="3">
        <v>1779833885900</v>
      </c>
      <c r="E18" s="3">
        <v>3093072214000</v>
      </c>
      <c r="F18" s="3">
        <v>2780060479400</v>
      </c>
      <c r="G18" s="3">
        <v>1085238784300</v>
      </c>
      <c r="H18" s="3">
        <v>212898408300</v>
      </c>
      <c r="I18" s="3">
        <v>499705545700</v>
      </c>
      <c r="J18" s="3">
        <v>3504893997300</v>
      </c>
      <c r="K18" s="3">
        <v>-58345703061.8834</v>
      </c>
      <c r="L18" s="3">
        <v>-289942155567.16901</v>
      </c>
      <c r="M18" s="3">
        <v>-2648330585840.6802</v>
      </c>
      <c r="N18" s="3">
        <v>1744095033783.29</v>
      </c>
      <c r="O18" s="3">
        <v>879350218848.75195</v>
      </c>
      <c r="P18" s="3">
        <v>753091605413.03296</v>
      </c>
      <c r="Q18" s="3">
        <v>2646843883580.6401</v>
      </c>
      <c r="R18" s="3">
        <v>3155684381324.4199</v>
      </c>
      <c r="S18" s="3">
        <v>-10045539644410.301</v>
      </c>
      <c r="T18" s="3">
        <v>3332862781184.6001</v>
      </c>
      <c r="U18" s="5">
        <f t="shared" si="0"/>
        <v>-216116198930.08252</v>
      </c>
    </row>
    <row r="19" spans="1:21" x14ac:dyDescent="0.2">
      <c r="A19" s="2">
        <v>36617</v>
      </c>
      <c r="B19" s="3">
        <v>12167929223000</v>
      </c>
      <c r="C19" s="3">
        <v>8764042480500</v>
      </c>
      <c r="D19" s="3">
        <v>1802643947800</v>
      </c>
      <c r="E19" s="3">
        <v>3130587624900</v>
      </c>
      <c r="F19" s="3">
        <v>2952095184400</v>
      </c>
      <c r="G19" s="3">
        <v>935119766400</v>
      </c>
      <c r="H19" s="3">
        <v>233979517300</v>
      </c>
      <c r="I19" s="3">
        <v>470736644900</v>
      </c>
      <c r="J19" s="3">
        <v>3856161355900</v>
      </c>
      <c r="K19" s="3">
        <v>477675242034.64398</v>
      </c>
      <c r="L19" s="3">
        <v>5728534034329.9102</v>
      </c>
      <c r="M19" s="3">
        <v>-2070894054925.8201</v>
      </c>
      <c r="N19" s="3">
        <v>2259302172577.6001</v>
      </c>
      <c r="O19" s="3">
        <v>859217539279.86401</v>
      </c>
      <c r="P19" s="3">
        <v>-723350590639.18896</v>
      </c>
      <c r="Q19" s="3">
        <v>-3198668321703.52</v>
      </c>
      <c r="R19" s="3">
        <v>1388824608836.22</v>
      </c>
      <c r="S19" s="3">
        <v>4078636311125.2798</v>
      </c>
      <c r="T19" s="3">
        <v>5577234447796.96</v>
      </c>
      <c r="U19" s="5">
        <f t="shared" si="0"/>
        <v>131158477880.44629</v>
      </c>
    </row>
    <row r="20" spans="1:21" x14ac:dyDescent="0.2">
      <c r="A20" s="2">
        <v>36708</v>
      </c>
      <c r="B20" s="3">
        <v>12324644758500</v>
      </c>
      <c r="C20" s="3">
        <v>9181834496500</v>
      </c>
      <c r="D20" s="3">
        <v>1959348822800</v>
      </c>
      <c r="E20" s="3">
        <v>3214439115000</v>
      </c>
      <c r="F20" s="3">
        <v>3041381255900</v>
      </c>
      <c r="G20" s="3">
        <v>1012293625000</v>
      </c>
      <c r="H20" s="3">
        <v>173486512500</v>
      </c>
      <c r="I20" s="3">
        <v>429541329500</v>
      </c>
      <c r="J20" s="3">
        <v>3660752783900</v>
      </c>
      <c r="K20" s="3">
        <v>523699229964.505</v>
      </c>
      <c r="L20" s="3">
        <v>287260894284.914</v>
      </c>
      <c r="M20" s="3">
        <v>-3339021992250.54</v>
      </c>
      <c r="N20" s="3">
        <v>483438883900.79401</v>
      </c>
      <c r="O20" s="3">
        <v>2311998356429.7202</v>
      </c>
      <c r="P20" s="3">
        <v>646264152345.39404</v>
      </c>
      <c r="Q20" s="3">
        <v>1824824373189.26</v>
      </c>
      <c r="R20" s="3">
        <v>1998475325897.3301</v>
      </c>
      <c r="S20" s="3">
        <v>-5908356170063.8799</v>
      </c>
      <c r="T20" s="3">
        <v>1911084077694.74</v>
      </c>
      <c r="U20" s="5">
        <f t="shared" si="0"/>
        <v>-204916386733.45093</v>
      </c>
    </row>
    <row r="21" spans="1:21" x14ac:dyDescent="0.2">
      <c r="A21" s="2">
        <v>36800</v>
      </c>
      <c r="B21" s="3">
        <v>12461548073800</v>
      </c>
      <c r="C21" s="3">
        <v>9782715173500</v>
      </c>
      <c r="D21" s="3">
        <v>1959422646400</v>
      </c>
      <c r="E21" s="3">
        <v>3306190991200</v>
      </c>
      <c r="F21" s="3">
        <v>3106404623900</v>
      </c>
      <c r="G21" s="3">
        <v>1103253354800</v>
      </c>
      <c r="H21" s="3">
        <v>167723651200</v>
      </c>
      <c r="I21" s="3">
        <v>440342316300</v>
      </c>
      <c r="J21" s="3">
        <v>3062597159500</v>
      </c>
      <c r="K21" s="3">
        <v>1196573756862.73</v>
      </c>
      <c r="L21" s="3">
        <v>1062039565652.34</v>
      </c>
      <c r="M21" s="3">
        <v>8698144224717.0498</v>
      </c>
      <c r="N21" s="3">
        <v>774083797838.31299</v>
      </c>
      <c r="O21" s="3">
        <v>801024851941.65906</v>
      </c>
      <c r="P21" s="3">
        <v>485568759180.763</v>
      </c>
      <c r="Q21" s="3">
        <v>-1391362119866.3799</v>
      </c>
      <c r="R21" s="3">
        <v>-1344101481057.98</v>
      </c>
      <c r="S21" s="3">
        <v>10946323118748.9</v>
      </c>
      <c r="T21" s="3">
        <v>4054536465323.71</v>
      </c>
      <c r="U21" s="5">
        <f t="shared" si="0"/>
        <v>-219098545316.92285</v>
      </c>
    </row>
    <row r="22" spans="1:21" x14ac:dyDescent="0.2">
      <c r="A22" s="2">
        <v>36892</v>
      </c>
      <c r="B22" s="3">
        <v>12161578336100</v>
      </c>
      <c r="C22" s="3">
        <v>9764148697500</v>
      </c>
      <c r="D22" s="3">
        <v>1963559314800</v>
      </c>
      <c r="E22" s="3">
        <v>3417120817700</v>
      </c>
      <c r="F22" s="3">
        <v>3219235316600</v>
      </c>
      <c r="G22" s="3">
        <v>1083278627500</v>
      </c>
      <c r="H22" s="3">
        <v>167161426900</v>
      </c>
      <c r="I22" s="3">
        <v>362262843300</v>
      </c>
      <c r="J22" s="3">
        <v>2884723408200</v>
      </c>
      <c r="K22" s="3">
        <v>-79468097361.883408</v>
      </c>
      <c r="L22" s="3">
        <v>617733695632.82996</v>
      </c>
      <c r="M22" s="3">
        <v>-1082739679240.6801</v>
      </c>
      <c r="N22" s="3">
        <v>-82520771816.706207</v>
      </c>
      <c r="O22" s="3">
        <v>1953606397748.75</v>
      </c>
      <c r="P22" s="3">
        <v>91262430013.032806</v>
      </c>
      <c r="Q22" s="3">
        <v>2581581973380.6401</v>
      </c>
      <c r="R22" s="3">
        <v>1517213878324.4199</v>
      </c>
      <c r="S22" s="3">
        <v>-4089658791910.27</v>
      </c>
      <c r="T22" s="3">
        <v>1750360137084.6001</v>
      </c>
      <c r="U22" s="5">
        <f t="shared" si="0"/>
        <v>-524148081930.1123</v>
      </c>
    </row>
    <row r="23" spans="1:21" x14ac:dyDescent="0.2">
      <c r="A23" s="2">
        <v>36982</v>
      </c>
      <c r="B23" s="3">
        <v>11612519834500</v>
      </c>
      <c r="C23" s="3">
        <v>9464010560200</v>
      </c>
      <c r="D23" s="3">
        <v>1964719572600</v>
      </c>
      <c r="E23" s="3">
        <v>3561012429600</v>
      </c>
      <c r="F23" s="3">
        <v>3080775169400</v>
      </c>
      <c r="G23" s="3">
        <v>1082407580500</v>
      </c>
      <c r="H23" s="3">
        <v>186921052600</v>
      </c>
      <c r="I23" s="3">
        <v>487108340500</v>
      </c>
      <c r="J23" s="3">
        <v>2250396718200</v>
      </c>
      <c r="K23" s="3">
        <v>492620562634.64398</v>
      </c>
      <c r="L23" s="3">
        <v>2864791407829.9102</v>
      </c>
      <c r="M23" s="3">
        <v>-263973842425.823</v>
      </c>
      <c r="N23" s="3">
        <v>968255066877.599</v>
      </c>
      <c r="O23" s="3">
        <v>447763673779.86401</v>
      </c>
      <c r="P23" s="3">
        <v>52337500360.8106</v>
      </c>
      <c r="Q23" s="3">
        <v>1199810115296.48</v>
      </c>
      <c r="R23" s="3">
        <v>-31034190063.776501</v>
      </c>
      <c r="S23" s="3">
        <v>-1024324566474.72</v>
      </c>
      <c r="T23" s="3">
        <v>4385446314296.96</v>
      </c>
      <c r="U23" s="5">
        <f t="shared" si="0"/>
        <v>-72778304719.55957</v>
      </c>
    </row>
    <row r="24" spans="1:21" x14ac:dyDescent="0.2">
      <c r="A24" s="2">
        <v>37073</v>
      </c>
      <c r="B24" s="3">
        <v>11269451568400</v>
      </c>
      <c r="C24" s="3">
        <v>9065461942400</v>
      </c>
      <c r="D24" s="3">
        <v>1977087622800</v>
      </c>
      <c r="E24" s="3">
        <v>3422841325600</v>
      </c>
      <c r="F24" s="3">
        <v>2976517378200</v>
      </c>
      <c r="G24" s="3">
        <v>1019328215900</v>
      </c>
      <c r="H24" s="3">
        <v>207328396200</v>
      </c>
      <c r="I24" s="3">
        <v>455326121500</v>
      </c>
      <c r="J24" s="3">
        <v>2467427360000</v>
      </c>
      <c r="K24" s="3">
        <v>187698808264.505</v>
      </c>
      <c r="L24" s="3">
        <v>3100403643384.9102</v>
      </c>
      <c r="M24" s="3">
        <v>-9615162197350.5391</v>
      </c>
      <c r="N24" s="3">
        <v>2765541618900.79</v>
      </c>
      <c r="O24" s="3">
        <v>962993608429.72498</v>
      </c>
      <c r="P24" s="3">
        <v>33883756545.393902</v>
      </c>
      <c r="Q24" s="3">
        <v>1499304554189.26</v>
      </c>
      <c r="R24" s="3">
        <v>-313957047402.66498</v>
      </c>
      <c r="S24" s="3">
        <v>-5724620828963.8799</v>
      </c>
      <c r="T24" s="3">
        <v>1464859450294.74</v>
      </c>
      <c r="U24" s="5">
        <f t="shared" si="0"/>
        <v>442005596966.54224</v>
      </c>
    </row>
    <row r="25" spans="1:21" x14ac:dyDescent="0.2">
      <c r="A25" s="2">
        <v>37165</v>
      </c>
      <c r="B25" s="3">
        <v>10986097875600</v>
      </c>
      <c r="C25" s="3">
        <v>8685978849300</v>
      </c>
      <c r="D25" s="3">
        <v>1958029458900</v>
      </c>
      <c r="E25" s="3">
        <v>3087472649400</v>
      </c>
      <c r="F25" s="3">
        <v>2963403379500</v>
      </c>
      <c r="G25" s="3">
        <v>897542123700</v>
      </c>
      <c r="H25" s="3">
        <v>194284632600</v>
      </c>
      <c r="I25" s="3">
        <v>438483325200</v>
      </c>
      <c r="J25" s="3">
        <v>2992338398900</v>
      </c>
      <c r="K25" s="3">
        <v>801150292662.73303</v>
      </c>
      <c r="L25" s="3">
        <v>5082574728652.3398</v>
      </c>
      <c r="M25" s="3">
        <v>5348926474017.0498</v>
      </c>
      <c r="N25" s="3">
        <v>1285103087738.3101</v>
      </c>
      <c r="O25" s="3">
        <v>936822635441.65906</v>
      </c>
      <c r="P25" s="3">
        <v>423562371880.763</v>
      </c>
      <c r="Q25" s="3">
        <v>-495984061866.37701</v>
      </c>
      <c r="R25" s="3">
        <v>1481427492542.02</v>
      </c>
      <c r="S25" s="3">
        <v>8743131085348.8799</v>
      </c>
      <c r="T25" s="3">
        <v>2962264289723.71</v>
      </c>
      <c r="U25" s="5">
        <f t="shared" si="0"/>
        <v>340176040883.0957</v>
      </c>
    </row>
    <row r="26" spans="1:21" x14ac:dyDescent="0.2">
      <c r="A26" s="2">
        <v>37257</v>
      </c>
      <c r="B26" s="3">
        <v>11793105073200</v>
      </c>
      <c r="C26" s="3">
        <v>9052138345800</v>
      </c>
      <c r="D26" s="3">
        <v>2051244805000</v>
      </c>
      <c r="E26" s="3">
        <v>3366315961400</v>
      </c>
      <c r="F26" s="3">
        <v>2886417228900</v>
      </c>
      <c r="G26" s="3">
        <v>805016134700</v>
      </c>
      <c r="H26" s="3">
        <v>533255674100</v>
      </c>
      <c r="I26" s="3">
        <v>434563644900</v>
      </c>
      <c r="J26" s="3">
        <v>3605988694300</v>
      </c>
      <c r="K26" s="3">
        <v>1057890400138.12</v>
      </c>
      <c r="L26" s="3">
        <v>-5286758431767.1699</v>
      </c>
      <c r="M26" s="3">
        <v>-7109502477640.6797</v>
      </c>
      <c r="N26" s="3">
        <v>162929241283.29401</v>
      </c>
      <c r="O26" s="3">
        <v>1375544054148.75</v>
      </c>
      <c r="P26" s="3">
        <v>595084695713.03296</v>
      </c>
      <c r="Q26" s="3">
        <v>-1608012824119.3601</v>
      </c>
      <c r="R26" s="3">
        <v>-5038904310975.5801</v>
      </c>
      <c r="S26" s="3">
        <v>-7199783823810.2695</v>
      </c>
      <c r="T26" s="3">
        <v>3902525966384.6001</v>
      </c>
      <c r="U26" s="5">
        <f t="shared" si="0"/>
        <v>-450806917030.10889</v>
      </c>
    </row>
    <row r="27" spans="1:21" x14ac:dyDescent="0.2">
      <c r="A27" s="2">
        <v>37347</v>
      </c>
      <c r="B27" s="3">
        <v>12261184487400</v>
      </c>
      <c r="C27" s="3">
        <v>8997596948000</v>
      </c>
      <c r="D27" s="3">
        <v>2135500233100</v>
      </c>
      <c r="E27" s="3">
        <v>3550660937900</v>
      </c>
      <c r="F27" s="3">
        <v>2741676741100</v>
      </c>
      <c r="G27" s="3">
        <v>819377026200</v>
      </c>
      <c r="H27" s="3">
        <v>213650057600</v>
      </c>
      <c r="I27" s="3">
        <v>458509130200</v>
      </c>
      <c r="J27" s="3">
        <v>3525867476800</v>
      </c>
      <c r="K27" s="3">
        <v>1681436822734.6399</v>
      </c>
      <c r="L27" s="3">
        <v>3398169339029.9102</v>
      </c>
      <c r="M27" s="3">
        <v>188947338774.17801</v>
      </c>
      <c r="N27" s="3">
        <v>4314870766477.6001</v>
      </c>
      <c r="O27" s="3">
        <v>836465656179.86401</v>
      </c>
      <c r="P27" s="3">
        <v>265442183360.811</v>
      </c>
      <c r="Q27" s="3">
        <v>1059985878296.48</v>
      </c>
      <c r="R27" s="3">
        <v>1503430800936.22</v>
      </c>
      <c r="S27" s="3">
        <v>3858809936625.2798</v>
      </c>
      <c r="T27" s="3">
        <v>3605356447696.96</v>
      </c>
      <c r="U27" s="5">
        <f t="shared" si="0"/>
        <v>126864676280.44092</v>
      </c>
    </row>
    <row r="28" spans="1:21" x14ac:dyDescent="0.2">
      <c r="A28" s="2">
        <v>37438</v>
      </c>
      <c r="B28" s="3">
        <v>12048108770000</v>
      </c>
      <c r="C28" s="3">
        <v>9067386299000</v>
      </c>
      <c r="D28" s="3">
        <v>2021230838200</v>
      </c>
      <c r="E28" s="3">
        <v>3427465244800</v>
      </c>
      <c r="F28" s="3">
        <v>2712350433900</v>
      </c>
      <c r="G28" s="3">
        <v>828628962900</v>
      </c>
      <c r="H28" s="3">
        <v>268959906100</v>
      </c>
      <c r="I28" s="3">
        <v>536612242700</v>
      </c>
      <c r="J28" s="3">
        <v>3190557198900</v>
      </c>
      <c r="K28" s="3">
        <v>2022490204564.51</v>
      </c>
      <c r="L28" s="3">
        <v>3158286544184.9102</v>
      </c>
      <c r="M28" s="3">
        <v>-2153817843350.54</v>
      </c>
      <c r="N28" s="3">
        <v>780126401800.79395</v>
      </c>
      <c r="O28" s="3">
        <v>759517964629.72498</v>
      </c>
      <c r="P28" s="3">
        <v>424294542345.39398</v>
      </c>
      <c r="Q28" s="3">
        <v>-1707751505810.74</v>
      </c>
      <c r="R28" s="3">
        <v>3044060019097.3301</v>
      </c>
      <c r="S28" s="3">
        <v>717772372936.11597</v>
      </c>
      <c r="T28" s="3">
        <v>1826781365494.74</v>
      </c>
      <c r="U28" s="5">
        <f t="shared" si="0"/>
        <v>261446477766.55811</v>
      </c>
    </row>
    <row r="29" spans="1:21" x14ac:dyDescent="0.2">
      <c r="A29" s="2">
        <v>37530</v>
      </c>
      <c r="B29" s="3">
        <v>12741073334900</v>
      </c>
      <c r="C29" s="3">
        <v>9588650197300</v>
      </c>
      <c r="D29" s="3">
        <v>2068340635300</v>
      </c>
      <c r="E29" s="3">
        <v>3580069555500</v>
      </c>
      <c r="F29" s="3">
        <v>2707479096900</v>
      </c>
      <c r="G29" s="3">
        <v>794007636200</v>
      </c>
      <c r="H29" s="3">
        <v>196201515400</v>
      </c>
      <c r="I29" s="3">
        <v>456250293400</v>
      </c>
      <c r="J29" s="3">
        <v>3294116900500</v>
      </c>
      <c r="K29" s="3">
        <v>-128535484837.267</v>
      </c>
      <c r="L29" s="3">
        <v>4259456127852.3398</v>
      </c>
      <c r="M29" s="3">
        <v>4243606294917.0498</v>
      </c>
      <c r="N29" s="3">
        <v>538995908138.31299</v>
      </c>
      <c r="O29" s="3">
        <v>928172131041.65906</v>
      </c>
      <c r="P29" s="3">
        <v>181765173280.763</v>
      </c>
      <c r="Q29" s="3">
        <v>193072457133.62299</v>
      </c>
      <c r="R29" s="3">
        <v>-432043028757.97699</v>
      </c>
      <c r="S29" s="3">
        <v>5511337730548.8799</v>
      </c>
      <c r="T29" s="3">
        <v>4062091387423.71</v>
      </c>
      <c r="U29" s="5">
        <f t="shared" si="0"/>
        <v>325471257483.09375</v>
      </c>
    </row>
    <row r="30" spans="1:21" x14ac:dyDescent="0.2">
      <c r="A30" s="2">
        <v>37622</v>
      </c>
      <c r="B30" s="3">
        <v>12519198382100</v>
      </c>
      <c r="C30" s="3">
        <v>9835019458600</v>
      </c>
      <c r="D30" s="3">
        <v>2329017776100</v>
      </c>
      <c r="E30" s="3">
        <v>3584600141700</v>
      </c>
      <c r="F30" s="3">
        <v>2746868359600</v>
      </c>
      <c r="G30" s="3">
        <v>740006074000</v>
      </c>
      <c r="H30" s="3">
        <v>206133801200</v>
      </c>
      <c r="I30" s="3">
        <v>458676522900</v>
      </c>
      <c r="J30" s="3">
        <v>3182916121800</v>
      </c>
      <c r="K30" s="3">
        <v>1065361547138.12</v>
      </c>
      <c r="L30" s="3">
        <v>5670953697032.8301</v>
      </c>
      <c r="M30" s="3">
        <v>-6882061020840.6797</v>
      </c>
      <c r="N30" s="3">
        <v>2564785687983.29</v>
      </c>
      <c r="O30" s="3">
        <v>898057654448.75195</v>
      </c>
      <c r="P30" s="3">
        <v>429532121813.03302</v>
      </c>
      <c r="Q30" s="3">
        <v>89984289780.643997</v>
      </c>
      <c r="R30" s="3">
        <v>2764566966724.4199</v>
      </c>
      <c r="S30" s="3">
        <v>-3208019673610.27</v>
      </c>
      <c r="T30" s="3">
        <v>3148371651884.6001</v>
      </c>
      <c r="U30" s="5">
        <f t="shared" si="0"/>
        <v>92662209169.885254</v>
      </c>
    </row>
    <row r="31" spans="1:21" x14ac:dyDescent="0.2">
      <c r="A31" s="2">
        <v>37712</v>
      </c>
      <c r="B31" s="3">
        <v>12606630758100</v>
      </c>
      <c r="C31" s="3">
        <v>9681422291500</v>
      </c>
      <c r="D31" s="3">
        <v>2168577372100</v>
      </c>
      <c r="E31" s="3">
        <v>2903417370900</v>
      </c>
      <c r="F31" s="3">
        <v>2818432436800</v>
      </c>
      <c r="G31" s="3">
        <v>727943159900</v>
      </c>
      <c r="H31" s="3">
        <v>190706738700</v>
      </c>
      <c r="I31" s="3">
        <v>390112422800</v>
      </c>
      <c r="J31" s="3">
        <v>4081452060600</v>
      </c>
      <c r="K31" s="3">
        <v>-802061699465.35596</v>
      </c>
      <c r="L31" s="3">
        <v>8125219885429.9102</v>
      </c>
      <c r="M31" s="3">
        <v>-3691396043125.8198</v>
      </c>
      <c r="N31" s="3">
        <v>5400651119077.5996</v>
      </c>
      <c r="O31" s="3">
        <v>944597915179.86401</v>
      </c>
      <c r="P31" s="3">
        <v>154891571460.811</v>
      </c>
      <c r="Q31" s="3">
        <v>2272912023896.48</v>
      </c>
      <c r="R31" s="3">
        <v>-2772273859963.7798</v>
      </c>
      <c r="S31" s="3">
        <v>8230498818125.2803</v>
      </c>
      <c r="T31" s="3">
        <v>1829929716696.96</v>
      </c>
      <c r="U31" s="5">
        <f t="shared" si="0"/>
        <v>261052906880.44531</v>
      </c>
    </row>
    <row r="32" spans="1:21" x14ac:dyDescent="0.2">
      <c r="A32" s="2">
        <v>37803</v>
      </c>
      <c r="B32" s="3">
        <v>12944497898800</v>
      </c>
      <c r="C32" s="3">
        <v>9750066691700</v>
      </c>
      <c r="D32" s="3">
        <v>2286894937700</v>
      </c>
      <c r="E32" s="3">
        <v>3238865304500</v>
      </c>
      <c r="F32" s="3">
        <v>3054546992600</v>
      </c>
      <c r="G32" s="3">
        <v>709611678100</v>
      </c>
      <c r="H32" s="3">
        <v>184063598600</v>
      </c>
      <c r="I32" s="3">
        <v>382528558600</v>
      </c>
      <c r="J32" s="3">
        <v>4388931194700</v>
      </c>
      <c r="K32" s="3">
        <v>-211144275135.495</v>
      </c>
      <c r="L32" s="3">
        <v>1056738546884.91</v>
      </c>
      <c r="M32" s="3">
        <v>-6783913922050.54</v>
      </c>
      <c r="N32" s="3">
        <v>6616836150800.79</v>
      </c>
      <c r="O32" s="3">
        <v>1365135054729.72</v>
      </c>
      <c r="P32" s="3">
        <v>312799396345.39398</v>
      </c>
      <c r="Q32" s="3">
        <v>5516711113189.2598</v>
      </c>
      <c r="R32" s="3">
        <v>-1974248054102.6699</v>
      </c>
      <c r="S32" s="3">
        <v>-5142621824463.8799</v>
      </c>
      <c r="T32" s="3">
        <v>3849815134794.7402</v>
      </c>
      <c r="U32" s="5">
        <f t="shared" si="0"/>
        <v>-518804210533.45898</v>
      </c>
    </row>
    <row r="33" spans="1:21" x14ac:dyDescent="0.2">
      <c r="A33" s="2">
        <v>37895</v>
      </c>
      <c r="B33" s="3">
        <v>13273058670000</v>
      </c>
      <c r="C33" s="3">
        <v>9655867698100</v>
      </c>
      <c r="D33" s="3">
        <v>2217507733500</v>
      </c>
      <c r="E33" s="3">
        <v>3378725587800</v>
      </c>
      <c r="F33" s="3">
        <v>2870840653700</v>
      </c>
      <c r="G33" s="3">
        <v>634534702700</v>
      </c>
      <c r="H33" s="3">
        <v>172461828200</v>
      </c>
      <c r="I33" s="3">
        <v>418982404000</v>
      </c>
      <c r="J33" s="3">
        <v>4445758493100</v>
      </c>
      <c r="K33" s="3">
        <v>447343118362.73297</v>
      </c>
      <c r="L33" s="3">
        <v>5189973348952.3398</v>
      </c>
      <c r="M33" s="3">
        <v>-278047411482.94897</v>
      </c>
      <c r="N33" s="3">
        <v>6946504357538.3096</v>
      </c>
      <c r="O33" s="3">
        <v>786134302741.65906</v>
      </c>
      <c r="P33" s="3">
        <v>132355415380.763</v>
      </c>
      <c r="Q33" s="3">
        <v>2119336150733.6201</v>
      </c>
      <c r="R33" s="3">
        <v>1052321920742.02</v>
      </c>
      <c r="S33" s="3">
        <v>4157480621848.8799</v>
      </c>
      <c r="T33" s="3">
        <v>4857874621123.71</v>
      </c>
      <c r="U33" s="5">
        <f t="shared" si="0"/>
        <v>772538986283.09766</v>
      </c>
    </row>
    <row r="34" spans="1:21" x14ac:dyDescent="0.2">
      <c r="A34" s="2">
        <v>37987</v>
      </c>
      <c r="B34" s="3">
        <v>13742826413100</v>
      </c>
      <c r="C34" s="3">
        <v>9985521536300</v>
      </c>
      <c r="D34" s="3">
        <v>2429046948800</v>
      </c>
      <c r="E34" s="3">
        <v>3479686445000</v>
      </c>
      <c r="F34" s="3">
        <v>2993194573800</v>
      </c>
      <c r="G34" s="3">
        <v>631893241100</v>
      </c>
      <c r="H34" s="3">
        <v>185708451000</v>
      </c>
      <c r="I34" s="3">
        <v>338597496500</v>
      </c>
      <c r="J34" s="3">
        <v>4915077667700</v>
      </c>
      <c r="K34" s="3">
        <v>285503162138.117</v>
      </c>
      <c r="L34" s="3">
        <v>3120552757832.8301</v>
      </c>
      <c r="M34" s="3">
        <v>-9883736018640.6797</v>
      </c>
      <c r="N34" s="3">
        <v>15312964899183.301</v>
      </c>
      <c r="O34" s="3">
        <v>753108158948.75195</v>
      </c>
      <c r="P34" s="3">
        <v>96592722013.032806</v>
      </c>
      <c r="Q34" s="3">
        <v>4668359706380.6396</v>
      </c>
      <c r="R34" s="3">
        <v>2862788116624.4199</v>
      </c>
      <c r="S34" s="3">
        <v>-995537240210.27405</v>
      </c>
      <c r="T34" s="3">
        <v>3175189122784.6001</v>
      </c>
      <c r="U34" s="5">
        <f t="shared" si="0"/>
        <v>-218999468130.09863</v>
      </c>
    </row>
    <row r="35" spans="1:21" x14ac:dyDescent="0.2">
      <c r="A35" s="2">
        <v>38078</v>
      </c>
      <c r="B35" s="3">
        <v>14430124097800</v>
      </c>
      <c r="C35" s="3">
        <v>10615005959700</v>
      </c>
      <c r="D35" s="3">
        <v>2592521414100</v>
      </c>
      <c r="E35" s="3">
        <v>3716928814800</v>
      </c>
      <c r="F35" s="3">
        <v>3319676923300</v>
      </c>
      <c r="G35" s="3">
        <v>672963478900</v>
      </c>
      <c r="H35" s="3">
        <v>159661195900</v>
      </c>
      <c r="I35" s="3">
        <v>361775360700</v>
      </c>
      <c r="J35" s="3">
        <v>5135310017000</v>
      </c>
      <c r="K35" s="3">
        <v>1208423898734.6399</v>
      </c>
      <c r="L35" s="3">
        <v>4081529873629.9102</v>
      </c>
      <c r="M35" s="3">
        <v>9534974802874.1797</v>
      </c>
      <c r="N35" s="3">
        <v>971430614877.599</v>
      </c>
      <c r="O35" s="3">
        <v>1342357998779.8601</v>
      </c>
      <c r="P35" s="3">
        <v>439915168660.81097</v>
      </c>
      <c r="Q35" s="3">
        <v>1015805803296.48</v>
      </c>
      <c r="R35" s="3">
        <v>1709221146636.22</v>
      </c>
      <c r="S35" s="3">
        <v>8779442792425.2803</v>
      </c>
      <c r="T35" s="3">
        <v>5090911051396.96</v>
      </c>
      <c r="U35" s="5">
        <f t="shared" si="0"/>
        <v>103421226480.4375</v>
      </c>
    </row>
    <row r="36" spans="1:21" x14ac:dyDescent="0.2">
      <c r="A36" s="2">
        <v>38169</v>
      </c>
      <c r="B36" s="3">
        <v>14606053338500</v>
      </c>
      <c r="C36" s="3">
        <v>11029524308600</v>
      </c>
      <c r="D36" s="3">
        <v>2725962373400</v>
      </c>
      <c r="E36" s="3">
        <v>3745508787800</v>
      </c>
      <c r="F36" s="3">
        <v>3369371735800</v>
      </c>
      <c r="G36" s="3">
        <v>782557165600</v>
      </c>
      <c r="H36" s="3">
        <v>187454133100</v>
      </c>
      <c r="I36" s="3">
        <v>437164626200</v>
      </c>
      <c r="J36" s="3">
        <v>4894086692800</v>
      </c>
      <c r="K36" s="3">
        <v>932974270264.505</v>
      </c>
      <c r="L36" s="3">
        <v>4888522212484.9102</v>
      </c>
      <c r="M36" s="3">
        <v>-1386009155450.54</v>
      </c>
      <c r="N36" s="3">
        <v>328231610000.79401</v>
      </c>
      <c r="O36" s="3">
        <v>1285125514329.72</v>
      </c>
      <c r="P36" s="3">
        <v>210752624345.39401</v>
      </c>
      <c r="Q36" s="3">
        <v>2243439211789.2598</v>
      </c>
      <c r="R36" s="3">
        <v>4759092973997.3301</v>
      </c>
      <c r="S36" s="3">
        <v>-5321353428863.8799</v>
      </c>
      <c r="T36" s="3">
        <v>4157422561994.7402</v>
      </c>
      <c r="U36" s="5">
        <f t="shared" si="0"/>
        <v>-509491633.45507812</v>
      </c>
    </row>
    <row r="37" spans="1:21" x14ac:dyDescent="0.2">
      <c r="A37" s="2">
        <v>38261</v>
      </c>
      <c r="B37" s="3">
        <v>14732217943500</v>
      </c>
      <c r="C37" s="3">
        <v>11454254308700</v>
      </c>
      <c r="D37" s="3">
        <v>2776328900800</v>
      </c>
      <c r="E37" s="3">
        <v>3805525377400</v>
      </c>
      <c r="F37" s="3">
        <v>3561988079100</v>
      </c>
      <c r="G37" s="3">
        <v>778983595200</v>
      </c>
      <c r="H37" s="3">
        <v>201185944400</v>
      </c>
      <c r="I37" s="3">
        <v>462559276200</v>
      </c>
      <c r="J37" s="3">
        <v>4770398310500</v>
      </c>
      <c r="K37" s="3">
        <v>995284681462.73303</v>
      </c>
      <c r="L37" s="3">
        <v>3396637132352.3398</v>
      </c>
      <c r="M37" s="3">
        <v>6972685731117.0498</v>
      </c>
      <c r="N37" s="3">
        <v>654829812538.31299</v>
      </c>
      <c r="O37" s="3">
        <v>1018930249541.66</v>
      </c>
      <c r="P37" s="3">
        <v>73407745280.762695</v>
      </c>
      <c r="Q37" s="3">
        <v>2618774258133.6201</v>
      </c>
      <c r="R37" s="3">
        <v>1372263948442.02</v>
      </c>
      <c r="S37" s="3">
        <v>4929546291148.8799</v>
      </c>
      <c r="T37" s="3">
        <v>3669269444523.71</v>
      </c>
      <c r="U37" s="5">
        <f t="shared" si="0"/>
        <v>375105919483.10156</v>
      </c>
    </row>
    <row r="38" spans="1:21" x14ac:dyDescent="0.2">
      <c r="A38" s="2">
        <v>38353</v>
      </c>
      <c r="B38" s="3">
        <v>14725156969500</v>
      </c>
      <c r="C38" s="3">
        <v>11497704044700</v>
      </c>
      <c r="D38" s="3">
        <v>2579988764900</v>
      </c>
      <c r="E38" s="3">
        <v>3729760550400</v>
      </c>
      <c r="F38" s="3">
        <v>3582866770400</v>
      </c>
      <c r="G38" s="3">
        <v>948685573300</v>
      </c>
      <c r="H38" s="3">
        <v>233851641800</v>
      </c>
      <c r="I38" s="3">
        <v>485627177600</v>
      </c>
      <c r="J38" s="3">
        <v>4460086800400</v>
      </c>
      <c r="K38" s="3">
        <v>561919870138.11694</v>
      </c>
      <c r="L38" s="3">
        <v>2614846501832.8301</v>
      </c>
      <c r="M38" s="3">
        <v>-5493961511140.6797</v>
      </c>
      <c r="N38" s="3">
        <v>223887671283.29401</v>
      </c>
      <c r="O38" s="3">
        <v>1257081084048.75</v>
      </c>
      <c r="P38" s="3">
        <v>397564412613.03302</v>
      </c>
      <c r="Q38" s="3">
        <v>2983601518180.6401</v>
      </c>
      <c r="R38" s="3">
        <v>1816354417924.4199</v>
      </c>
      <c r="S38" s="3">
        <v>-10050217456710.301</v>
      </c>
      <c r="T38" s="3">
        <v>4045349675984.6001</v>
      </c>
      <c r="U38" s="5">
        <f t="shared" si="0"/>
        <v>-28878951830.080566</v>
      </c>
    </row>
    <row r="39" spans="1:21" x14ac:dyDescent="0.2">
      <c r="A39" s="2">
        <v>38443</v>
      </c>
      <c r="B39" s="3">
        <v>15287982854500</v>
      </c>
      <c r="C39" s="3">
        <v>12401384033900</v>
      </c>
      <c r="D39" s="3">
        <v>2721000863300</v>
      </c>
      <c r="E39" s="3">
        <v>3705801349400</v>
      </c>
      <c r="F39" s="3">
        <v>3972239742900</v>
      </c>
      <c r="G39" s="3">
        <v>997915391400</v>
      </c>
      <c r="H39" s="3">
        <v>293698636800</v>
      </c>
      <c r="I39" s="3">
        <v>542618496700</v>
      </c>
      <c r="J39" s="3">
        <v>4627202826000</v>
      </c>
      <c r="K39" s="3">
        <v>397774781334.64398</v>
      </c>
      <c r="L39" s="3">
        <v>5402949614729.9102</v>
      </c>
      <c r="M39" s="3">
        <v>8427716777274.1797</v>
      </c>
      <c r="N39" s="3">
        <v>1041236514377.6</v>
      </c>
      <c r="O39" s="3">
        <v>1187343711979.8601</v>
      </c>
      <c r="P39" s="3">
        <v>143782846760.811</v>
      </c>
      <c r="Q39" s="3">
        <v>631684457296.47803</v>
      </c>
      <c r="R39" s="3">
        <v>3952585528236.2202</v>
      </c>
      <c r="S39" s="3">
        <v>7477376767425.2803</v>
      </c>
      <c r="T39" s="3">
        <v>3717841552896.96</v>
      </c>
      <c r="U39" s="5">
        <f t="shared" si="0"/>
        <v>533750247080.44336</v>
      </c>
    </row>
    <row r="40" spans="1:21" x14ac:dyDescent="0.2">
      <c r="A40" s="2">
        <v>38534</v>
      </c>
      <c r="B40" s="3">
        <v>15865766419200</v>
      </c>
      <c r="C40" s="3">
        <v>13217020559100</v>
      </c>
      <c r="D40" s="3">
        <v>2824712167700</v>
      </c>
      <c r="E40" s="3">
        <v>3895271950900</v>
      </c>
      <c r="F40" s="3">
        <v>4095688646400</v>
      </c>
      <c r="G40" s="3">
        <v>1050212030700</v>
      </c>
      <c r="H40" s="3">
        <v>236522462900</v>
      </c>
      <c r="I40" s="3">
        <v>401152837900</v>
      </c>
      <c r="J40" s="3">
        <v>4459032317600</v>
      </c>
      <c r="K40" s="3">
        <v>596959902664.505</v>
      </c>
      <c r="L40" s="3">
        <v>6873587938784.9102</v>
      </c>
      <c r="M40" s="3">
        <v>-119345272950.54401</v>
      </c>
      <c r="N40" s="3">
        <v>432488257000.79401</v>
      </c>
      <c r="O40" s="3">
        <v>1701810450729.72</v>
      </c>
      <c r="P40" s="3">
        <v>412738242445.39398</v>
      </c>
      <c r="Q40" s="3">
        <v>4397389240189.2598</v>
      </c>
      <c r="R40" s="3">
        <v>-739312643602.66504</v>
      </c>
      <c r="S40" s="3">
        <v>2265495127136.1099</v>
      </c>
      <c r="T40" s="3">
        <v>3427752627194.7402</v>
      </c>
      <c r="U40" s="5">
        <f t="shared" si="0"/>
        <v>-278561317133.45459</v>
      </c>
    </row>
    <row r="41" spans="1:21" x14ac:dyDescent="0.2">
      <c r="A41" s="2">
        <v>38626</v>
      </c>
      <c r="B41" s="3">
        <v>17029564915500</v>
      </c>
      <c r="C41" s="3">
        <v>14187947169900</v>
      </c>
      <c r="D41" s="3">
        <v>3130986950900</v>
      </c>
      <c r="E41" s="3">
        <v>4025706517300</v>
      </c>
      <c r="F41" s="3">
        <v>4562561121100</v>
      </c>
      <c r="G41" s="3">
        <v>1164765663700</v>
      </c>
      <c r="H41" s="3">
        <v>315253554900</v>
      </c>
      <c r="I41" s="3">
        <v>449491076200</v>
      </c>
      <c r="J41" s="3">
        <v>5210456115400</v>
      </c>
      <c r="K41" s="3">
        <v>1008536103262.73</v>
      </c>
      <c r="L41" s="3">
        <v>4193303464852.3398</v>
      </c>
      <c r="M41" s="3">
        <v>9492391261617.0508</v>
      </c>
      <c r="N41" s="3">
        <v>758625457338.31299</v>
      </c>
      <c r="O41" s="3">
        <v>1574257910241.6599</v>
      </c>
      <c r="P41" s="3">
        <v>-403913864219.237</v>
      </c>
      <c r="Q41" s="3">
        <v>6891580647933.6201</v>
      </c>
      <c r="R41" s="3">
        <v>645981619642.02405</v>
      </c>
      <c r="S41" s="3">
        <v>5768573088248.8799</v>
      </c>
      <c r="T41" s="3">
        <v>5153495264823.71</v>
      </c>
      <c r="U41" s="5">
        <f t="shared" si="0"/>
        <v>-1028602559116.9023</v>
      </c>
    </row>
    <row r="42" spans="1:21" x14ac:dyDescent="0.2">
      <c r="A42" s="2">
        <v>38718</v>
      </c>
      <c r="B42" s="3">
        <v>17323865706900</v>
      </c>
      <c r="C42" s="3">
        <v>14692691244800</v>
      </c>
      <c r="D42" s="3">
        <v>3182170862500</v>
      </c>
      <c r="E42" s="3">
        <v>3972478368600</v>
      </c>
      <c r="F42" s="3">
        <v>4704830560600</v>
      </c>
      <c r="G42" s="3">
        <v>1153417620600</v>
      </c>
      <c r="H42" s="3">
        <v>178380590400</v>
      </c>
      <c r="I42" s="3">
        <v>479803825400</v>
      </c>
      <c r="J42" s="3">
        <v>5090856660900</v>
      </c>
      <c r="K42" s="3">
        <v>670234300338.11694</v>
      </c>
      <c r="L42" s="3">
        <v>2260948541332.8301</v>
      </c>
      <c r="M42" s="3">
        <v>-1133673735340.6799</v>
      </c>
      <c r="N42" s="3">
        <v>523031371283.29401</v>
      </c>
      <c r="O42" s="3">
        <v>1140220926848.75</v>
      </c>
      <c r="P42" s="3">
        <v>497812980913.03302</v>
      </c>
      <c r="Q42" s="3">
        <v>2452672286480.6401</v>
      </c>
      <c r="R42" s="3">
        <v>2198962038824.4199</v>
      </c>
      <c r="S42" s="3">
        <v>-5587638966810.2695</v>
      </c>
      <c r="T42" s="3">
        <v>4025530042084.6001</v>
      </c>
      <c r="U42" s="5">
        <f t="shared" si="0"/>
        <v>-126576977030.1123</v>
      </c>
    </row>
    <row r="43" spans="1:21" x14ac:dyDescent="0.2">
      <c r="A43" s="2">
        <v>38808</v>
      </c>
      <c r="B43" s="3">
        <v>17509145184700</v>
      </c>
      <c r="C43" s="3">
        <v>14942793317100</v>
      </c>
      <c r="D43" s="3">
        <v>3038228246700</v>
      </c>
      <c r="E43" s="3">
        <v>4043350504800</v>
      </c>
      <c r="F43" s="3">
        <v>4902217748600</v>
      </c>
      <c r="G43" s="3">
        <v>1447317778300</v>
      </c>
      <c r="H43" s="3">
        <v>183077882300</v>
      </c>
      <c r="I43" s="3">
        <v>508125926100</v>
      </c>
      <c r="J43" s="3">
        <v>4691081535900</v>
      </c>
      <c r="K43" s="3">
        <v>1214779050234.6399</v>
      </c>
      <c r="L43" s="3">
        <v>-1417840366070.0901</v>
      </c>
      <c r="M43" s="3">
        <v>6327689244874.1797</v>
      </c>
      <c r="N43" s="3">
        <v>1391537014377.6001</v>
      </c>
      <c r="O43" s="3">
        <v>1676540609279.8601</v>
      </c>
      <c r="P43" s="3">
        <v>-1566691359539.1899</v>
      </c>
      <c r="Q43" s="3">
        <v>1466963165096.48</v>
      </c>
      <c r="R43" s="3">
        <v>8230247427536.2197</v>
      </c>
      <c r="S43" s="3">
        <v>-2967375786374.7202</v>
      </c>
      <c r="T43" s="3">
        <v>3678635426596.96</v>
      </c>
      <c r="U43" s="5">
        <f t="shared" si="0"/>
        <v>350926679380.43896</v>
      </c>
    </row>
    <row r="44" spans="1:21" x14ac:dyDescent="0.2">
      <c r="A44" s="2">
        <v>38899</v>
      </c>
      <c r="B44" s="3">
        <v>18168381413500</v>
      </c>
      <c r="C44" s="3">
        <v>15669682844700</v>
      </c>
      <c r="D44" s="3">
        <v>3159548475600</v>
      </c>
      <c r="E44" s="3">
        <v>4177634366900</v>
      </c>
      <c r="F44" s="3">
        <v>5062020576400</v>
      </c>
      <c r="G44" s="3">
        <v>1411814755700</v>
      </c>
      <c r="H44" s="3">
        <v>182078501500</v>
      </c>
      <c r="I44" s="3">
        <v>487543702100</v>
      </c>
      <c r="J44" s="3">
        <v>4825353297600</v>
      </c>
      <c r="K44" s="3">
        <v>314303635264.505</v>
      </c>
      <c r="L44" s="3">
        <v>4260052382684.9102</v>
      </c>
      <c r="M44" s="3">
        <v>-4947899942450.54</v>
      </c>
      <c r="N44" s="3">
        <v>671564957000.79395</v>
      </c>
      <c r="O44" s="3">
        <v>1582693352229.72</v>
      </c>
      <c r="P44" s="3">
        <v>604399623145.39404</v>
      </c>
      <c r="Q44" s="3">
        <v>-562312863110.745</v>
      </c>
      <c r="R44" s="3">
        <v>-2254640332702.6699</v>
      </c>
      <c r="S44" s="3">
        <v>600656435736.11499</v>
      </c>
      <c r="T44" s="3">
        <v>3705636165894.7402</v>
      </c>
      <c r="U44" s="5">
        <f t="shared" si="0"/>
        <v>-213024644233.44531</v>
      </c>
    </row>
    <row r="45" spans="1:21" x14ac:dyDescent="0.2">
      <c r="A45" s="2">
        <v>38991</v>
      </c>
      <c r="B45" s="3">
        <v>18887016623000</v>
      </c>
      <c r="C45" s="3">
        <v>15426908600200</v>
      </c>
      <c r="D45" s="3">
        <v>3342024112700</v>
      </c>
      <c r="E45" s="3">
        <v>4290139335300</v>
      </c>
      <c r="F45" s="3">
        <v>5376113632200</v>
      </c>
      <c r="G45" s="3">
        <v>1667204162400</v>
      </c>
      <c r="H45" s="3">
        <v>174413128800</v>
      </c>
      <c r="I45" s="3">
        <v>476457583500</v>
      </c>
      <c r="J45" s="3">
        <v>5918857815200</v>
      </c>
      <c r="K45" s="3">
        <v>697026304862.73303</v>
      </c>
      <c r="L45" s="3">
        <v>272645744852.34201</v>
      </c>
      <c r="M45" s="3">
        <v>9802828297417.0508</v>
      </c>
      <c r="N45" s="3">
        <v>1133443157338.3101</v>
      </c>
      <c r="O45" s="3">
        <v>2371050779341.6602</v>
      </c>
      <c r="P45" s="3">
        <v>215902623680.763</v>
      </c>
      <c r="Q45" s="3">
        <v>4982664871033.6201</v>
      </c>
      <c r="R45" s="3">
        <v>6553670058542.0195</v>
      </c>
      <c r="S45" s="3">
        <v>-2386973234351.1201</v>
      </c>
      <c r="T45" s="3">
        <v>4639562674823.71</v>
      </c>
      <c r="U45" s="5">
        <f t="shared" si="0"/>
        <v>272167290083.10156</v>
      </c>
    </row>
    <row r="46" spans="1:21" x14ac:dyDescent="0.2">
      <c r="A46" s="2">
        <v>39083</v>
      </c>
      <c r="B46" s="3">
        <v>19349268378900</v>
      </c>
      <c r="C46" s="3">
        <v>15883628766800</v>
      </c>
      <c r="D46" s="3">
        <v>3423246820300</v>
      </c>
      <c r="E46" s="3">
        <v>4424677934000</v>
      </c>
      <c r="F46" s="3">
        <v>5759776774100</v>
      </c>
      <c r="G46" s="3">
        <v>1627629768500</v>
      </c>
      <c r="H46" s="3">
        <v>177171458700</v>
      </c>
      <c r="I46" s="3">
        <v>521499962600</v>
      </c>
      <c r="J46" s="3">
        <v>6252027000200</v>
      </c>
      <c r="K46" s="3">
        <v>1261192984538.1201</v>
      </c>
      <c r="L46" s="3">
        <v>2385130978232.8301</v>
      </c>
      <c r="M46" s="3">
        <v>8555192524359.3203</v>
      </c>
      <c r="N46" s="3">
        <v>748605971283.29395</v>
      </c>
      <c r="O46" s="3">
        <v>2413730439748.75</v>
      </c>
      <c r="P46" s="3">
        <v>921141572013.03296</v>
      </c>
      <c r="Q46" s="3">
        <v>925822606180.64404</v>
      </c>
      <c r="R46" s="3">
        <v>4833610347824.4199</v>
      </c>
      <c r="S46" s="3">
        <v>1454638548989.73</v>
      </c>
      <c r="T46" s="3">
        <v>7293220335984.5996</v>
      </c>
      <c r="U46" s="5">
        <f t="shared" si="0"/>
        <v>-64580512830.115234</v>
      </c>
    </row>
    <row r="47" spans="1:21" x14ac:dyDescent="0.2">
      <c r="A47" s="2">
        <v>39173</v>
      </c>
      <c r="B47" s="3">
        <v>19656579896100</v>
      </c>
      <c r="C47" s="3">
        <v>16291396768400</v>
      </c>
      <c r="D47" s="3">
        <v>3628075685300</v>
      </c>
      <c r="E47" s="3">
        <v>4753761419000</v>
      </c>
      <c r="F47" s="3">
        <v>5925564760400</v>
      </c>
      <c r="G47" s="3">
        <v>1590379991900</v>
      </c>
      <c r="H47" s="3">
        <v>194768401300</v>
      </c>
      <c r="I47" s="3">
        <v>498928406400</v>
      </c>
      <c r="J47" s="3">
        <v>6270522157400</v>
      </c>
      <c r="K47" s="3">
        <v>457785392634.64398</v>
      </c>
      <c r="L47" s="3">
        <v>2220454785529.9102</v>
      </c>
      <c r="M47" s="3">
        <v>5290706175274.1797</v>
      </c>
      <c r="N47" s="3">
        <v>1492939914377.6001</v>
      </c>
      <c r="O47" s="3">
        <v>2949603136979.8599</v>
      </c>
      <c r="P47" s="3">
        <v>1203201462660.8101</v>
      </c>
      <c r="Q47" s="3">
        <v>5539479665396.4805</v>
      </c>
      <c r="R47" s="3">
        <v>-3090740405863.7798</v>
      </c>
      <c r="S47" s="3">
        <v>2695792096225.2798</v>
      </c>
      <c r="T47" s="3">
        <v>5942903475896.96</v>
      </c>
      <c r="U47" s="5">
        <f t="shared" si="0"/>
        <v>120853110480.44238</v>
      </c>
    </row>
    <row r="48" spans="1:21" x14ac:dyDescent="0.2">
      <c r="A48" s="2">
        <v>39264</v>
      </c>
      <c r="B48" s="3">
        <v>20242878458200</v>
      </c>
      <c r="C48" s="3">
        <v>16444284996400</v>
      </c>
      <c r="D48" s="3">
        <v>3650357078000</v>
      </c>
      <c r="E48" s="3">
        <v>4780102372200</v>
      </c>
      <c r="F48" s="3">
        <v>5806146841900</v>
      </c>
      <c r="G48" s="3">
        <v>1967746785400</v>
      </c>
      <c r="H48" s="3">
        <v>207780729100</v>
      </c>
      <c r="I48" s="3">
        <v>576476303300</v>
      </c>
      <c r="J48" s="3">
        <v>6138552650000</v>
      </c>
      <c r="K48" s="3">
        <v>921571700064.505</v>
      </c>
      <c r="L48" s="3">
        <v>4253998259284.9102</v>
      </c>
      <c r="M48" s="3">
        <v>8321039621449.46</v>
      </c>
      <c r="N48" s="3">
        <v>831978057000.79395</v>
      </c>
      <c r="O48" s="3">
        <v>1332087151329.72</v>
      </c>
      <c r="P48" s="3">
        <v>522174397945.39398</v>
      </c>
      <c r="Q48" s="3">
        <v>-2265924293010.7402</v>
      </c>
      <c r="R48" s="3">
        <v>8410440118897.3301</v>
      </c>
      <c r="S48" s="3">
        <v>2641647767236.1099</v>
      </c>
      <c r="T48" s="3">
        <v>6315699155994.7402</v>
      </c>
      <c r="U48" s="5">
        <f t="shared" si="0"/>
        <v>36637642066.554688</v>
      </c>
    </row>
    <row r="49" spans="1:21" x14ac:dyDescent="0.2">
      <c r="A49" s="2">
        <v>39356</v>
      </c>
      <c r="B49" s="3">
        <v>20848931887200</v>
      </c>
      <c r="C49" s="3">
        <v>17016816321700</v>
      </c>
      <c r="D49" s="3">
        <v>3623632400400</v>
      </c>
      <c r="E49" s="3">
        <v>4734395140300</v>
      </c>
      <c r="F49" s="3">
        <v>5916049575700</v>
      </c>
      <c r="G49" s="3">
        <v>1864907668600</v>
      </c>
      <c r="H49" s="3">
        <v>223069996700</v>
      </c>
      <c r="I49" s="3">
        <v>571153046300</v>
      </c>
      <c r="J49" s="3">
        <v>6424411682900</v>
      </c>
      <c r="K49" s="3">
        <v>447587894462.73297</v>
      </c>
      <c r="L49" s="3">
        <v>2640715256052.3398</v>
      </c>
      <c r="M49" s="3">
        <v>8476374565717.0498</v>
      </c>
      <c r="N49" s="3">
        <v>1223886657338.3101</v>
      </c>
      <c r="O49" s="3">
        <v>1919577382841.6599</v>
      </c>
      <c r="P49" s="3">
        <v>-51833857919.237297</v>
      </c>
      <c r="Q49" s="3">
        <v>1193264831533.6201</v>
      </c>
      <c r="R49" s="3">
        <v>7293955309942.0195</v>
      </c>
      <c r="S49" s="3">
        <v>-784945981351.12195</v>
      </c>
      <c r="T49" s="3">
        <v>6825708195123.71</v>
      </c>
      <c r="U49" s="5">
        <f t="shared" si="0"/>
        <v>231993259083.10352</v>
      </c>
    </row>
    <row r="50" spans="1:21" x14ac:dyDescent="0.2">
      <c r="A50" s="2">
        <v>39448</v>
      </c>
      <c r="B50" s="3">
        <v>20472750054800</v>
      </c>
      <c r="C50" s="3">
        <v>17517424490700</v>
      </c>
      <c r="D50" s="3">
        <v>3539125354500</v>
      </c>
      <c r="E50" s="3">
        <v>4738795058300</v>
      </c>
      <c r="F50" s="3">
        <v>5696605776500</v>
      </c>
      <c r="G50" s="3">
        <v>1471253941300</v>
      </c>
      <c r="H50" s="3">
        <v>276248134500</v>
      </c>
      <c r="I50" s="3">
        <v>582724345300</v>
      </c>
      <c r="J50" s="3">
        <v>5674531484800</v>
      </c>
      <c r="K50" s="3">
        <v>1746940210238.1201</v>
      </c>
      <c r="L50" s="3">
        <v>8257186783232.8301</v>
      </c>
      <c r="M50" s="3">
        <v>3916058705859.3198</v>
      </c>
      <c r="N50" s="3">
        <v>535140471283.29401</v>
      </c>
      <c r="O50" s="3">
        <v>2967368352048.75</v>
      </c>
      <c r="P50" s="3">
        <v>1055214687413.03</v>
      </c>
      <c r="Q50" s="3">
        <v>-4862039388619.3604</v>
      </c>
      <c r="R50" s="3">
        <v>2786417437724.4199</v>
      </c>
      <c r="S50" s="3">
        <v>11220966720889.699</v>
      </c>
      <c r="T50" s="3">
        <v>6437750892484.5996</v>
      </c>
      <c r="U50" s="5">
        <f t="shared" si="0"/>
        <v>784384172769.92773</v>
      </c>
    </row>
    <row r="51" spans="1:21" x14ac:dyDescent="0.2">
      <c r="A51" s="2">
        <v>39539</v>
      </c>
      <c r="B51" s="3">
        <v>20030506848000</v>
      </c>
      <c r="C51" s="3">
        <v>18314086264400</v>
      </c>
      <c r="D51" s="3">
        <v>3681483936400</v>
      </c>
      <c r="E51" s="3">
        <v>4580583504600</v>
      </c>
      <c r="F51" s="3">
        <v>4877788767500</v>
      </c>
      <c r="G51" s="3">
        <v>1429089133000</v>
      </c>
      <c r="H51" s="3">
        <v>205590650000</v>
      </c>
      <c r="I51" s="3">
        <v>519843699500</v>
      </c>
      <c r="J51" s="3">
        <v>3951767600400</v>
      </c>
      <c r="K51" s="3">
        <v>313430436634.64398</v>
      </c>
      <c r="L51" s="3">
        <v>2421702385229.9102</v>
      </c>
      <c r="M51" s="3">
        <v>-3758911793025.8198</v>
      </c>
      <c r="N51" s="3">
        <v>1194529414377.6001</v>
      </c>
      <c r="O51" s="3">
        <v>1235756148679.8601</v>
      </c>
      <c r="P51" s="3">
        <v>555713133260.81104</v>
      </c>
      <c r="Q51" s="3">
        <v>3176761287696.48</v>
      </c>
      <c r="R51" s="3">
        <v>3107732352936.2202</v>
      </c>
      <c r="S51" s="3">
        <v>-9548476584674.7207</v>
      </c>
      <c r="T51" s="3">
        <v>4309953386596.96</v>
      </c>
      <c r="U51" s="5">
        <f t="shared" si="0"/>
        <v>-195176983919.55566</v>
      </c>
    </row>
    <row r="52" spans="1:21" x14ac:dyDescent="0.2">
      <c r="A52" s="2">
        <v>39630</v>
      </c>
      <c r="B52" s="3">
        <v>20890291173700</v>
      </c>
      <c r="C52" s="3">
        <v>20117383465700</v>
      </c>
      <c r="D52" s="3">
        <v>3830057059700</v>
      </c>
      <c r="E52" s="3">
        <v>4744851220600</v>
      </c>
      <c r="F52" s="3">
        <v>4835271254600</v>
      </c>
      <c r="G52" s="3">
        <v>1392350673400</v>
      </c>
      <c r="H52" s="3">
        <v>229118821700</v>
      </c>
      <c r="I52" s="3">
        <v>631159600800</v>
      </c>
      <c r="J52" s="3">
        <v>2898993349300</v>
      </c>
      <c r="K52" s="3">
        <v>385804820164.505</v>
      </c>
      <c r="L52" s="3">
        <v>-2457216041215.0898</v>
      </c>
      <c r="M52" s="3">
        <v>4618137619249.46</v>
      </c>
      <c r="N52" s="3">
        <v>639335257000.79395</v>
      </c>
      <c r="O52" s="3">
        <v>1777677932329.72</v>
      </c>
      <c r="P52" s="3">
        <v>249016384945.39401</v>
      </c>
      <c r="Q52" s="3">
        <v>-2274223686910.7402</v>
      </c>
      <c r="R52" s="3">
        <v>2713112769997.3301</v>
      </c>
      <c r="S52" s="3">
        <v>1695149466236.1101</v>
      </c>
      <c r="T52" s="3">
        <v>2537553566894.7402</v>
      </c>
      <c r="U52" s="5">
        <f t="shared" si="0"/>
        <v>43131086366.554688</v>
      </c>
    </row>
    <row r="53" spans="1:21" x14ac:dyDescent="0.2">
      <c r="A53" s="2">
        <v>39722</v>
      </c>
      <c r="B53" s="3">
        <v>16201956004800</v>
      </c>
      <c r="C53" s="3">
        <v>15960006502700</v>
      </c>
      <c r="D53" s="3">
        <v>3535671438400</v>
      </c>
      <c r="E53" s="3">
        <v>4422188729300</v>
      </c>
      <c r="F53" s="3">
        <v>4497868919300</v>
      </c>
      <c r="G53" s="3">
        <v>1267404546500</v>
      </c>
      <c r="H53" s="3">
        <v>218357100600</v>
      </c>
      <c r="I53" s="3">
        <v>551026604100</v>
      </c>
      <c r="J53" s="3">
        <v>2253227080300</v>
      </c>
      <c r="K53" s="3">
        <v>4078961165562.73</v>
      </c>
      <c r="L53" s="3">
        <v>4001857662752.3398</v>
      </c>
      <c r="M53" s="3">
        <v>-17187138055882.9</v>
      </c>
      <c r="N53" s="3">
        <v>831087457338.31299</v>
      </c>
      <c r="O53" s="3">
        <v>5473795375141.6602</v>
      </c>
      <c r="P53" s="3">
        <v>670388438780.76294</v>
      </c>
      <c r="Q53" s="3">
        <v>-3389789857666.3799</v>
      </c>
      <c r="R53" s="3">
        <v>-10698043288858</v>
      </c>
      <c r="S53" s="3">
        <v>3427158058448.8799</v>
      </c>
      <c r="T53" s="3">
        <v>5364952627623.71</v>
      </c>
      <c r="U53" s="5">
        <f t="shared" si="0"/>
        <v>1823897626583.1699</v>
      </c>
    </row>
    <row r="54" spans="1:21" x14ac:dyDescent="0.2">
      <c r="A54" s="2">
        <v>39814</v>
      </c>
      <c r="B54" s="3">
        <v>10758482016800</v>
      </c>
      <c r="C54" s="3">
        <v>10882749267200</v>
      </c>
      <c r="D54" s="3">
        <v>2945215365100</v>
      </c>
      <c r="E54" s="3">
        <v>3816106626100</v>
      </c>
      <c r="F54" s="3">
        <v>4099987459000</v>
      </c>
      <c r="G54" s="3">
        <v>1010849973100</v>
      </c>
      <c r="H54" s="3">
        <v>235152202700</v>
      </c>
      <c r="I54" s="3">
        <v>493905738200</v>
      </c>
      <c r="J54" s="3">
        <v>1835225438900</v>
      </c>
      <c r="K54" s="3">
        <v>2526642948138.1201</v>
      </c>
      <c r="L54" s="3">
        <v>5865762245132.8301</v>
      </c>
      <c r="M54" s="3">
        <v>-13221127496340.699</v>
      </c>
      <c r="N54" s="3">
        <v>-189179928716.70599</v>
      </c>
      <c r="O54" s="3">
        <v>1437343264548.75</v>
      </c>
      <c r="P54" s="3">
        <v>259305467013.03299</v>
      </c>
      <c r="Q54" s="3">
        <v>-1824326006419.3601</v>
      </c>
      <c r="R54" s="3">
        <v>1254156299324.4199</v>
      </c>
      <c r="S54" s="3">
        <v>-8188020476510.2695</v>
      </c>
      <c r="T54" s="3">
        <v>4632133170784.5996</v>
      </c>
      <c r="U54" s="5">
        <f t="shared" si="0"/>
        <v>286192578569.87207</v>
      </c>
    </row>
    <row r="55" spans="1:21" x14ac:dyDescent="0.2">
      <c r="A55" s="2">
        <v>39904</v>
      </c>
      <c r="B55" s="3">
        <v>12002849362900</v>
      </c>
      <c r="C55" s="3">
        <v>10557685349500</v>
      </c>
      <c r="D55" s="3">
        <v>2820602574800</v>
      </c>
      <c r="E55" s="3">
        <v>3665693067600</v>
      </c>
      <c r="F55" s="3">
        <v>4246741474400</v>
      </c>
      <c r="G55" s="3">
        <v>1003545251600</v>
      </c>
      <c r="H55" s="3">
        <v>243297924900</v>
      </c>
      <c r="I55" s="3">
        <v>575837800000</v>
      </c>
      <c r="J55" s="3">
        <v>3510729868400</v>
      </c>
      <c r="K55" s="3">
        <v>125082891734.644</v>
      </c>
      <c r="L55" s="3">
        <v>4773522987029.9102</v>
      </c>
      <c r="M55" s="3">
        <v>-336389859925.823</v>
      </c>
      <c r="N55" s="3">
        <v>698674614377.599</v>
      </c>
      <c r="O55" s="3">
        <v>1470826472179.8601</v>
      </c>
      <c r="P55" s="3">
        <v>195988987860.811</v>
      </c>
      <c r="Q55" s="3">
        <v>-1001476071503.52</v>
      </c>
      <c r="R55" s="3">
        <v>-1428743955563.78</v>
      </c>
      <c r="S55" s="3">
        <v>6466518432725.2803</v>
      </c>
      <c r="T55" s="3">
        <v>2617760883496.96</v>
      </c>
      <c r="U55" s="5">
        <f t="shared" si="0"/>
        <v>-118331171619.5625</v>
      </c>
    </row>
    <row r="56" spans="1:21" x14ac:dyDescent="0.2">
      <c r="A56" s="2">
        <v>39995</v>
      </c>
      <c r="B56" s="3">
        <v>13505328994900</v>
      </c>
      <c r="C56" s="3">
        <v>12003956547300</v>
      </c>
      <c r="D56" s="3">
        <v>2780616320800</v>
      </c>
      <c r="E56" s="3">
        <v>3545334782800</v>
      </c>
      <c r="F56" s="3">
        <v>4051831126200</v>
      </c>
      <c r="G56" s="3">
        <v>949079141200</v>
      </c>
      <c r="H56" s="3">
        <v>191489590100</v>
      </c>
      <c r="I56" s="3">
        <v>457406472500</v>
      </c>
      <c r="J56" s="3">
        <v>3573489088500</v>
      </c>
      <c r="K56" s="3">
        <v>220636975464.505</v>
      </c>
      <c r="L56" s="3">
        <v>-540375726815.086</v>
      </c>
      <c r="M56" s="3">
        <v>-2897886198650.54</v>
      </c>
      <c r="N56" s="3">
        <v>1429064357000.79</v>
      </c>
      <c r="O56" s="3">
        <v>2399681745129.7202</v>
      </c>
      <c r="P56" s="3">
        <v>550107150945.39404</v>
      </c>
      <c r="Q56" s="3">
        <v>2237656103189.2598</v>
      </c>
      <c r="R56" s="3">
        <v>-3245072713602.6699</v>
      </c>
      <c r="S56" s="3">
        <v>-2646147027363.8901</v>
      </c>
      <c r="T56" s="3">
        <v>3739463230394.7402</v>
      </c>
      <c r="U56" s="5">
        <f t="shared" si="0"/>
        <v>-24885591433.444824</v>
      </c>
    </row>
    <row r="57" spans="1:21" x14ac:dyDescent="0.2">
      <c r="A57" s="2">
        <v>40087</v>
      </c>
      <c r="B57" s="3">
        <v>15019229947700</v>
      </c>
      <c r="C57" s="3">
        <v>12466664066200</v>
      </c>
      <c r="D57" s="3">
        <v>2776929361600</v>
      </c>
      <c r="E57" s="3">
        <v>3537066987700</v>
      </c>
      <c r="F57" s="3">
        <v>4054562892000</v>
      </c>
      <c r="G57" s="3">
        <v>845974556000</v>
      </c>
      <c r="H57" s="3">
        <v>215778044900</v>
      </c>
      <c r="I57" s="3">
        <v>479968896400</v>
      </c>
      <c r="J57" s="3">
        <v>4736825739600</v>
      </c>
      <c r="K57" s="3">
        <v>-70105180337.266495</v>
      </c>
      <c r="L57" s="3">
        <v>1724670589552.3401</v>
      </c>
      <c r="M57" s="3">
        <v>-2432359949382.9502</v>
      </c>
      <c r="N57" s="3">
        <v>587937757338.31299</v>
      </c>
      <c r="O57" s="3">
        <v>1569360855041.6599</v>
      </c>
      <c r="P57" s="3">
        <v>142366747280.763</v>
      </c>
      <c r="Q57" s="3">
        <v>1627149175333.6201</v>
      </c>
      <c r="R57" s="3">
        <v>-2942024501157.98</v>
      </c>
      <c r="S57" s="3">
        <v>-2893555164951.1201</v>
      </c>
      <c r="T57" s="3">
        <v>4639829989623.71</v>
      </c>
      <c r="U57" s="5">
        <f t="shared" si="0"/>
        <v>805737826083.10352</v>
      </c>
    </row>
    <row r="58" spans="1:21" x14ac:dyDescent="0.2">
      <c r="A58" s="2">
        <v>40179</v>
      </c>
      <c r="B58" s="3">
        <v>15487906875300</v>
      </c>
      <c r="C58" s="3">
        <v>13021057850800</v>
      </c>
      <c r="D58" s="3">
        <v>2907555680100</v>
      </c>
      <c r="E58" s="3">
        <v>3654488741000</v>
      </c>
      <c r="F58" s="3">
        <v>4347542840900</v>
      </c>
      <c r="G58" s="3">
        <v>959014900000</v>
      </c>
      <c r="H58" s="3">
        <v>226391792500</v>
      </c>
      <c r="I58" s="3">
        <v>464185559300</v>
      </c>
      <c r="J58" s="3">
        <v>4870650137900</v>
      </c>
      <c r="K58" s="3">
        <v>493378911438.117</v>
      </c>
      <c r="L58" s="3">
        <v>2919493008732.8301</v>
      </c>
      <c r="M58" s="3">
        <v>2281885152859.3198</v>
      </c>
      <c r="N58" s="3">
        <v>-316521828716.70599</v>
      </c>
      <c r="O58" s="3">
        <v>1336241958148.75</v>
      </c>
      <c r="P58" s="3">
        <v>233811676513.03299</v>
      </c>
      <c r="Q58" s="3">
        <v>2560795653980.6401</v>
      </c>
      <c r="R58" s="3">
        <v>-1292681995475.5801</v>
      </c>
      <c r="S58" s="3">
        <v>-791723861110.27405</v>
      </c>
      <c r="T58" s="3">
        <v>5862806976084.5996</v>
      </c>
      <c r="U58" s="5">
        <f t="shared" si="0"/>
        <v>141468752469.89355</v>
      </c>
    </row>
    <row r="59" spans="1:21" x14ac:dyDescent="0.2">
      <c r="A59" s="2">
        <v>40269</v>
      </c>
      <c r="B59" s="3">
        <v>16237871210300</v>
      </c>
      <c r="C59" s="3">
        <v>13902502816000</v>
      </c>
      <c r="D59" s="3">
        <v>2948716542800</v>
      </c>
      <c r="E59" s="3">
        <v>3685550787700</v>
      </c>
      <c r="F59" s="3">
        <v>4312476495400</v>
      </c>
      <c r="G59" s="3">
        <v>1051474714300</v>
      </c>
      <c r="H59" s="3">
        <v>233528766500</v>
      </c>
      <c r="I59" s="3">
        <v>508692972500</v>
      </c>
      <c r="J59" s="3">
        <v>4584371724200</v>
      </c>
      <c r="K59" s="3">
        <v>848194168734.64404</v>
      </c>
      <c r="L59" s="3">
        <v>5440993725729.9102</v>
      </c>
      <c r="M59" s="3">
        <v>6497335497274.1797</v>
      </c>
      <c r="N59" s="3">
        <v>1149450514377.6001</v>
      </c>
      <c r="O59" s="3">
        <v>1649301536079.8601</v>
      </c>
      <c r="P59" s="3">
        <v>115839258960.811</v>
      </c>
      <c r="Q59" s="3">
        <v>-839401892303.52197</v>
      </c>
      <c r="R59" s="3">
        <v>4361412041336.2202</v>
      </c>
      <c r="S59" s="3">
        <v>7221069355525.2803</v>
      </c>
      <c r="T59" s="3">
        <v>4475443612596.96</v>
      </c>
      <c r="U59" s="5">
        <f t="shared" si="0"/>
        <v>250913066080.44336</v>
      </c>
    </row>
    <row r="60" spans="1:21" x14ac:dyDescent="0.2">
      <c r="A60" s="2">
        <v>40360</v>
      </c>
      <c r="B60" s="3">
        <v>16079558909800</v>
      </c>
      <c r="C60" s="3">
        <v>13821998925100</v>
      </c>
      <c r="D60" s="3">
        <v>3008858247600</v>
      </c>
      <c r="E60" s="3">
        <v>3562789721800</v>
      </c>
      <c r="F60" s="3">
        <v>4440137035100</v>
      </c>
      <c r="G60" s="3">
        <v>1003160898000</v>
      </c>
      <c r="H60" s="3">
        <v>217433011900</v>
      </c>
      <c r="I60" s="3">
        <v>557304729000</v>
      </c>
      <c r="J60" s="3">
        <v>4800732930600</v>
      </c>
      <c r="K60" s="3">
        <v>415675118264.505</v>
      </c>
      <c r="L60" s="3">
        <v>9231974925184.9102</v>
      </c>
      <c r="M60" s="3">
        <v>5854362902649.46</v>
      </c>
      <c r="N60" s="3">
        <v>2257337657000.79</v>
      </c>
      <c r="O60" s="3">
        <v>1509764933329.72</v>
      </c>
      <c r="P60" s="3">
        <v>277130941545.39398</v>
      </c>
      <c r="Q60" s="3">
        <v>346966423189.255</v>
      </c>
      <c r="R60" s="3">
        <v>5670483846097.3301</v>
      </c>
      <c r="S60" s="3">
        <v>5833165826636.1201</v>
      </c>
      <c r="T60" s="3">
        <v>7098320290794.7402</v>
      </c>
      <c r="U60" s="5">
        <f t="shared" si="0"/>
        <v>43048208166.543945</v>
      </c>
    </row>
    <row r="61" spans="1:21" x14ac:dyDescent="0.2">
      <c r="A61" s="2">
        <v>40452</v>
      </c>
      <c r="B61" s="3">
        <v>16637967636200</v>
      </c>
      <c r="C61" s="3">
        <v>14252519162900</v>
      </c>
      <c r="D61" s="3">
        <v>2953634891500</v>
      </c>
      <c r="E61" s="3">
        <v>3561004540000</v>
      </c>
      <c r="F61" s="3">
        <v>4582085623300</v>
      </c>
      <c r="G61" s="3">
        <v>975828831600</v>
      </c>
      <c r="H61" s="3">
        <v>207447543900</v>
      </c>
      <c r="I61" s="3">
        <v>463275695400</v>
      </c>
      <c r="J61" s="3">
        <v>5128507464900</v>
      </c>
      <c r="K61" s="3">
        <v>166164689662.733</v>
      </c>
      <c r="L61" s="3">
        <v>3006764579752.3398</v>
      </c>
      <c r="M61" s="3">
        <v>-2732817791982.9502</v>
      </c>
      <c r="N61" s="3">
        <v>702229857338.31299</v>
      </c>
      <c r="O61" s="3">
        <v>2419355540541.6602</v>
      </c>
      <c r="P61" s="3">
        <v>36820558380.762703</v>
      </c>
      <c r="Q61" s="3">
        <v>1383263488133.6201</v>
      </c>
      <c r="R61" s="3">
        <v>-2369552662357.98</v>
      </c>
      <c r="S61" s="3">
        <v>-352856043751.12201</v>
      </c>
      <c r="T61" s="3">
        <v>4273280401423.71</v>
      </c>
      <c r="U61" s="5">
        <f t="shared" si="0"/>
        <v>590741133483.10547</v>
      </c>
    </row>
    <row r="62" spans="1:21" x14ac:dyDescent="0.2">
      <c r="A62" s="2">
        <v>40544</v>
      </c>
      <c r="B62" s="3">
        <v>16023714054200</v>
      </c>
      <c r="C62" s="3">
        <v>14887884807300</v>
      </c>
      <c r="D62" s="3">
        <v>3000607352000</v>
      </c>
      <c r="E62" s="3">
        <v>3629890088500</v>
      </c>
      <c r="F62" s="3">
        <v>4775652798200</v>
      </c>
      <c r="G62" s="3">
        <v>1101090514500</v>
      </c>
      <c r="H62" s="3">
        <v>192660727900</v>
      </c>
      <c r="I62" s="3">
        <v>584733685900</v>
      </c>
      <c r="J62" s="3">
        <v>3789035836200</v>
      </c>
      <c r="K62" s="3">
        <v>-16661049761.8834</v>
      </c>
      <c r="L62" s="3">
        <v>6404767181532.8301</v>
      </c>
      <c r="M62" s="3">
        <v>6085867159059.3203</v>
      </c>
      <c r="N62" s="3">
        <v>1094519771283.29</v>
      </c>
      <c r="O62" s="3">
        <v>1145106361348.75</v>
      </c>
      <c r="P62" s="3">
        <v>-234527270986.96701</v>
      </c>
      <c r="Q62" s="3">
        <v>2962268327380.6401</v>
      </c>
      <c r="R62" s="3">
        <v>7625168877424.4199</v>
      </c>
      <c r="S62" s="3">
        <v>-418837256610.27399</v>
      </c>
      <c r="T62" s="3">
        <v>4994155451884.5996</v>
      </c>
      <c r="U62" s="5">
        <f t="shared" si="0"/>
        <v>-214628705630.11426</v>
      </c>
    </row>
    <row r="63" spans="1:21" x14ac:dyDescent="0.2">
      <c r="A63" s="2">
        <v>40634</v>
      </c>
      <c r="B63" s="3">
        <v>14900797327800</v>
      </c>
      <c r="C63" s="3">
        <v>15770089133800</v>
      </c>
      <c r="D63" s="3">
        <v>2735664947100</v>
      </c>
      <c r="E63" s="3">
        <v>3381450258300</v>
      </c>
      <c r="F63" s="3">
        <v>4654324813000</v>
      </c>
      <c r="G63" s="3">
        <v>912698216000</v>
      </c>
      <c r="H63" s="3">
        <v>255219592400</v>
      </c>
      <c r="I63" s="3">
        <v>516978376800</v>
      </c>
      <c r="J63" s="3">
        <v>1964790695300</v>
      </c>
      <c r="K63" s="3">
        <v>-35211531065.355598</v>
      </c>
      <c r="L63" s="3">
        <v>-632016630570.08704</v>
      </c>
      <c r="M63" s="3">
        <v>601818621474.177</v>
      </c>
      <c r="N63" s="3">
        <v>711575514377.599</v>
      </c>
      <c r="O63" s="3">
        <v>2226645865379.8599</v>
      </c>
      <c r="P63" s="3">
        <v>103172954760.811</v>
      </c>
      <c r="Q63" s="3">
        <v>-4193986303.52246</v>
      </c>
      <c r="R63" s="3">
        <v>4220571469136.2202</v>
      </c>
      <c r="S63" s="3">
        <v>-3572912296374.7202</v>
      </c>
      <c r="T63" s="3">
        <v>1416750238996.96</v>
      </c>
      <c r="U63" s="5">
        <f t="shared" si="0"/>
        <v>709423459380.44482</v>
      </c>
    </row>
    <row r="64" spans="1:21" x14ac:dyDescent="0.2">
      <c r="A64" s="2">
        <v>40725</v>
      </c>
      <c r="B64" s="3">
        <v>16264616427800</v>
      </c>
      <c r="C64" s="3">
        <v>16287907088300</v>
      </c>
      <c r="D64" s="3">
        <v>2789912014200</v>
      </c>
      <c r="E64" s="3">
        <v>3526915941600</v>
      </c>
      <c r="F64" s="3">
        <v>4645466512700</v>
      </c>
      <c r="G64" s="3">
        <v>1032688781400</v>
      </c>
      <c r="H64" s="3">
        <v>257108797700</v>
      </c>
      <c r="I64" s="3">
        <v>536548321700</v>
      </c>
      <c r="J64" s="3">
        <v>2573043619500</v>
      </c>
      <c r="K64" s="3">
        <v>1262480841464.51</v>
      </c>
      <c r="L64" s="3">
        <v>1016217366484.91</v>
      </c>
      <c r="M64" s="3">
        <v>4417755086049.46</v>
      </c>
      <c r="N64" s="3">
        <v>3791643857000.79</v>
      </c>
      <c r="O64" s="3">
        <v>3018161550029.7202</v>
      </c>
      <c r="P64" s="3">
        <v>24741910745.393902</v>
      </c>
      <c r="Q64" s="3">
        <v>-964798988010.745</v>
      </c>
      <c r="R64" s="3">
        <v>8535272920097.3301</v>
      </c>
      <c r="S64" s="3">
        <v>1652320826636.1101</v>
      </c>
      <c r="T64" s="3">
        <v>3814132821794.7402</v>
      </c>
      <c r="U64" s="5">
        <f t="shared" si="0"/>
        <v>444589209766.55957</v>
      </c>
    </row>
    <row r="65" spans="1:21" x14ac:dyDescent="0.2">
      <c r="A65" s="2">
        <v>40817</v>
      </c>
      <c r="B65" s="3">
        <v>15824097355300</v>
      </c>
      <c r="C65" s="3">
        <v>16572242787900</v>
      </c>
      <c r="D65" s="3">
        <v>2732851728800</v>
      </c>
      <c r="E65" s="3">
        <v>3503777673500</v>
      </c>
      <c r="F65" s="3">
        <v>4620690149400</v>
      </c>
      <c r="G65" s="3">
        <v>912075989000</v>
      </c>
      <c r="H65" s="3">
        <v>344738433000</v>
      </c>
      <c r="I65" s="3">
        <v>614293575700</v>
      </c>
      <c r="J65" s="3">
        <v>1919987640300</v>
      </c>
      <c r="K65" s="3">
        <v>-246149398337.267</v>
      </c>
      <c r="L65" s="3">
        <v>-10918766447.658199</v>
      </c>
      <c r="M65" s="3">
        <v>-3463226179482.9502</v>
      </c>
      <c r="N65" s="3">
        <v>8192003457338.3096</v>
      </c>
      <c r="O65" s="3">
        <v>2850889798641.6602</v>
      </c>
      <c r="P65" s="3">
        <v>37317059380.762703</v>
      </c>
      <c r="Q65" s="3">
        <v>-1393342704066.3799</v>
      </c>
      <c r="R65" s="3">
        <v>286060848642.02399</v>
      </c>
      <c r="S65" s="3">
        <v>5580627074448.8799</v>
      </c>
      <c r="T65" s="3">
        <v>2404317805723.71</v>
      </c>
      <c r="U65" s="5">
        <f t="shared" si="0"/>
        <v>407618827583.09668</v>
      </c>
    </row>
    <row r="66" spans="1:21" x14ac:dyDescent="0.2">
      <c r="A66" s="2">
        <v>40909</v>
      </c>
      <c r="B66" s="3">
        <v>15475019533100</v>
      </c>
      <c r="C66" s="3">
        <v>16306810221800</v>
      </c>
      <c r="D66" s="3">
        <v>2855105110200</v>
      </c>
      <c r="E66" s="3">
        <v>3521693888800</v>
      </c>
      <c r="F66" s="3">
        <v>4454937139500</v>
      </c>
      <c r="G66" s="3">
        <v>1056723106800</v>
      </c>
      <c r="H66" s="3">
        <v>300141645400</v>
      </c>
      <c r="I66" s="3">
        <v>563860660400</v>
      </c>
      <c r="J66" s="3">
        <v>1636115550300</v>
      </c>
      <c r="K66" s="3">
        <v>-532413480061.883</v>
      </c>
      <c r="L66" s="3">
        <v>4940227495332.8301</v>
      </c>
      <c r="M66" s="3">
        <v>1279451971959.3201</v>
      </c>
      <c r="N66" s="3">
        <v>-1201314228716.71</v>
      </c>
      <c r="O66" s="3">
        <v>1804681792048.75</v>
      </c>
      <c r="P66" s="3">
        <v>-53704806586.967201</v>
      </c>
      <c r="Q66" s="3">
        <v>1338681948380.6399</v>
      </c>
      <c r="R66" s="3">
        <v>-151474066975.582</v>
      </c>
      <c r="S66" s="3">
        <v>4239776805189.73</v>
      </c>
      <c r="T66" s="3">
        <v>1072812465684.6</v>
      </c>
      <c r="U66" s="5">
        <f t="shared" si="0"/>
        <v>-155458795130.11316</v>
      </c>
    </row>
    <row r="67" spans="1:21" x14ac:dyDescent="0.2">
      <c r="A67" s="2">
        <v>41000</v>
      </c>
      <c r="B67" s="3">
        <v>15993868496000</v>
      </c>
      <c r="C67" s="3">
        <v>16805033496500</v>
      </c>
      <c r="D67" s="3">
        <v>2641614613300</v>
      </c>
      <c r="E67" s="3">
        <v>3691887751700</v>
      </c>
      <c r="F67" s="3">
        <v>4528080307000</v>
      </c>
      <c r="G67" s="3">
        <v>1084288789100</v>
      </c>
      <c r="H67" s="3">
        <v>260861370000</v>
      </c>
      <c r="I67" s="3">
        <v>552043890200</v>
      </c>
      <c r="J67" s="3">
        <v>1291170858700</v>
      </c>
      <c r="K67" s="3">
        <v>-2616204465.3555899</v>
      </c>
      <c r="L67" s="3">
        <v>1981610160529.9099</v>
      </c>
      <c r="M67" s="3">
        <v>3550721863274.1802</v>
      </c>
      <c r="N67" s="3">
        <v>-833538485622.401</v>
      </c>
      <c r="O67" s="3">
        <v>2883754071379.8599</v>
      </c>
      <c r="P67" s="3">
        <v>-370767338839.18903</v>
      </c>
      <c r="Q67" s="3">
        <v>-326633676803.52197</v>
      </c>
      <c r="R67" s="3">
        <v>4183999025036.2202</v>
      </c>
      <c r="S67" s="3">
        <v>2469350434425.2798</v>
      </c>
      <c r="T67" s="3">
        <v>1841480752896.96</v>
      </c>
      <c r="U67" s="5">
        <f t="shared" ref="U67:U120" si="1">+K67+L67+M67+N67+O67-P67-Q67-R67-S67-T67</f>
        <v>-217497791619.55566</v>
      </c>
    </row>
    <row r="68" spans="1:21" x14ac:dyDescent="0.2">
      <c r="A68" s="2">
        <v>41091</v>
      </c>
      <c r="B68" s="3">
        <v>15232214259300</v>
      </c>
      <c r="C68" s="3">
        <v>16507142104000</v>
      </c>
      <c r="D68" s="3">
        <v>2619421847100</v>
      </c>
      <c r="E68" s="3">
        <v>3728480441200</v>
      </c>
      <c r="F68" s="3">
        <v>4482298242000</v>
      </c>
      <c r="G68" s="3">
        <v>1034625422000</v>
      </c>
      <c r="H68" s="3">
        <v>316746293000</v>
      </c>
      <c r="I68" s="3">
        <v>592336323400</v>
      </c>
      <c r="J68" s="3">
        <v>788096350500</v>
      </c>
      <c r="K68" s="3">
        <v>-841526134435.495</v>
      </c>
      <c r="L68" s="3">
        <v>2913105337284.9102</v>
      </c>
      <c r="M68" s="3">
        <v>2221101151149.46</v>
      </c>
      <c r="N68" s="3">
        <v>-598351642999.20605</v>
      </c>
      <c r="O68" s="3">
        <v>2176533278329.72</v>
      </c>
      <c r="P68" s="3">
        <v>291869502745.39398</v>
      </c>
      <c r="Q68" s="3">
        <v>-89292649010.744598</v>
      </c>
      <c r="R68" s="3">
        <v>4544151425697.3301</v>
      </c>
      <c r="S68" s="3">
        <v>-230186144863.88501</v>
      </c>
      <c r="T68" s="3">
        <v>1007789535194.74</v>
      </c>
      <c r="U68" s="5">
        <f t="shared" si="1"/>
        <v>346530319566.5542</v>
      </c>
    </row>
    <row r="69" spans="1:21" x14ac:dyDescent="0.2">
      <c r="A69" s="2">
        <v>41183</v>
      </c>
      <c r="B69" s="3">
        <v>14974862000200</v>
      </c>
      <c r="C69" s="3">
        <v>15998155322300</v>
      </c>
      <c r="D69" s="3">
        <v>2741451784700</v>
      </c>
      <c r="E69" s="3">
        <v>3763754672400</v>
      </c>
      <c r="F69" s="3">
        <v>4758888038900</v>
      </c>
      <c r="G69" s="3">
        <v>1111844804400</v>
      </c>
      <c r="H69" s="3">
        <v>300199491100</v>
      </c>
      <c r="I69" s="3">
        <v>588920393600</v>
      </c>
      <c r="J69" s="3">
        <v>1312726122100</v>
      </c>
      <c r="K69" s="3">
        <v>-411426242537.26703</v>
      </c>
      <c r="L69" s="3">
        <v>3177490668752.3398</v>
      </c>
      <c r="M69" s="3">
        <v>2610837600817.0498</v>
      </c>
      <c r="N69" s="3">
        <v>-418303742661.68701</v>
      </c>
      <c r="O69" s="3">
        <v>2534821539841.6602</v>
      </c>
      <c r="P69" s="3">
        <v>173252656280.763</v>
      </c>
      <c r="Q69" s="3">
        <v>1981094682433.6201</v>
      </c>
      <c r="R69" s="3">
        <v>-2699559085857.98</v>
      </c>
      <c r="S69" s="3">
        <v>8332130622548.8799</v>
      </c>
      <c r="T69" s="3">
        <v>270407841023.70999</v>
      </c>
      <c r="U69" s="5">
        <f t="shared" si="1"/>
        <v>-563906892216.89648</v>
      </c>
    </row>
    <row r="70" spans="1:21" x14ac:dyDescent="0.2">
      <c r="A70" s="2">
        <v>41275</v>
      </c>
      <c r="B70" s="3">
        <v>15948124946600</v>
      </c>
      <c r="C70" s="3">
        <v>18045091512200</v>
      </c>
      <c r="D70" s="3">
        <v>3135213220800</v>
      </c>
      <c r="E70" s="3">
        <v>4043340720600</v>
      </c>
      <c r="F70" s="3">
        <v>5282052911000</v>
      </c>
      <c r="G70" s="3">
        <v>1265167401700</v>
      </c>
      <c r="H70" s="3">
        <v>500137143000</v>
      </c>
      <c r="I70" s="3">
        <v>602297064800</v>
      </c>
      <c r="J70" s="3">
        <v>909631522300</v>
      </c>
      <c r="K70" s="3">
        <v>-3659364747161.8799</v>
      </c>
      <c r="L70" s="3">
        <v>-4289435427567.1699</v>
      </c>
      <c r="M70" s="3">
        <v>4052122118159.3198</v>
      </c>
      <c r="N70" s="3">
        <v>-543189128716.70599</v>
      </c>
      <c r="O70" s="3">
        <v>2170708504648.75</v>
      </c>
      <c r="P70" s="3">
        <v>13207149213.032801</v>
      </c>
      <c r="Q70" s="3">
        <v>4382157488980.6401</v>
      </c>
      <c r="R70" s="3">
        <v>407353746024.41803</v>
      </c>
      <c r="S70" s="3">
        <v>-2382951229310.27</v>
      </c>
      <c r="T70" s="3">
        <v>-1647767178715.3999</v>
      </c>
      <c r="U70" s="5">
        <f t="shared" si="1"/>
        <v>-3041158656830.106</v>
      </c>
    </row>
    <row r="71" spans="1:21" x14ac:dyDescent="0.2">
      <c r="A71" s="2">
        <v>41365</v>
      </c>
      <c r="B71" s="3">
        <v>17158183668900</v>
      </c>
      <c r="C71" s="3">
        <v>18746422393200</v>
      </c>
      <c r="D71" s="3">
        <v>3342909743500</v>
      </c>
      <c r="E71" s="3">
        <v>4087482092900</v>
      </c>
      <c r="F71" s="3">
        <v>6308494544900</v>
      </c>
      <c r="G71" s="3">
        <v>1444026314600</v>
      </c>
      <c r="H71" s="3">
        <v>335897623900</v>
      </c>
      <c r="I71" s="3">
        <v>634105062300</v>
      </c>
      <c r="J71" s="3">
        <v>2233449718300</v>
      </c>
      <c r="K71" s="3">
        <v>-1256925344165.3601</v>
      </c>
      <c r="L71" s="3">
        <v>-5743085708670.0898</v>
      </c>
      <c r="M71" s="3">
        <v>5386210079174.1797</v>
      </c>
      <c r="N71" s="3">
        <v>1799969114377.6001</v>
      </c>
      <c r="O71" s="3">
        <v>3909430268179.8599</v>
      </c>
      <c r="P71" s="3">
        <v>303763422860.81097</v>
      </c>
      <c r="Q71" s="3">
        <v>5231992843296.4805</v>
      </c>
      <c r="R71" s="3">
        <v>414316345936.224</v>
      </c>
      <c r="S71" s="3">
        <v>238989272925.28101</v>
      </c>
      <c r="T71" s="3">
        <v>-423320489603.04199</v>
      </c>
      <c r="U71" s="5">
        <f t="shared" si="1"/>
        <v>-1670142986519.5652</v>
      </c>
    </row>
    <row r="72" spans="1:21" x14ac:dyDescent="0.2">
      <c r="A72" s="2">
        <v>41456</v>
      </c>
      <c r="B72" s="3">
        <v>17263791800300</v>
      </c>
      <c r="C72" s="3">
        <v>19492100771300</v>
      </c>
      <c r="D72" s="3">
        <v>3356957975700</v>
      </c>
      <c r="E72" s="3">
        <v>4216010697800</v>
      </c>
      <c r="F72" s="3">
        <v>5926085278800</v>
      </c>
      <c r="G72" s="3">
        <v>1586143346200</v>
      </c>
      <c r="H72" s="3">
        <v>381811261100</v>
      </c>
      <c r="I72" s="3">
        <v>637360965500</v>
      </c>
      <c r="J72" s="3">
        <v>997030535100</v>
      </c>
      <c r="K72" s="3">
        <v>-871165944935.495</v>
      </c>
      <c r="L72" s="3">
        <v>1630901444884.9099</v>
      </c>
      <c r="M72" s="3">
        <v>1695016065149.46</v>
      </c>
      <c r="N72" s="3">
        <v>2189796557000.79</v>
      </c>
      <c r="O72" s="3">
        <v>5552950135829.7197</v>
      </c>
      <c r="P72" s="3">
        <v>442988554545.39398</v>
      </c>
      <c r="Q72" s="3">
        <v>2138693856389.26</v>
      </c>
      <c r="R72" s="3">
        <v>-1697018154502.6699</v>
      </c>
      <c r="S72" s="3">
        <v>7051558011836.1201</v>
      </c>
      <c r="T72" s="3">
        <v>2803392186094.7402</v>
      </c>
      <c r="U72" s="5">
        <f t="shared" si="1"/>
        <v>-542116196433.45996</v>
      </c>
    </row>
    <row r="73" spans="1:21" x14ac:dyDescent="0.2">
      <c r="A73" s="2">
        <v>41548</v>
      </c>
      <c r="B73" s="3">
        <v>17431215942200</v>
      </c>
      <c r="C73" s="3">
        <v>20231277628300</v>
      </c>
      <c r="D73" s="3">
        <v>3346894321100</v>
      </c>
      <c r="E73" s="3">
        <v>4335114195600</v>
      </c>
      <c r="F73" s="3">
        <v>6004548046500</v>
      </c>
      <c r="G73" s="3">
        <v>1536573917500</v>
      </c>
      <c r="H73" s="3">
        <v>319303118600</v>
      </c>
      <c r="I73" s="3">
        <v>642638693600</v>
      </c>
      <c r="J73" s="3">
        <v>356356993300</v>
      </c>
      <c r="K73" s="3">
        <v>-838834985837.26697</v>
      </c>
      <c r="L73" s="3">
        <v>6804138927252.3398</v>
      </c>
      <c r="M73" s="3">
        <v>6871379737017.0498</v>
      </c>
      <c r="N73" s="3">
        <v>403801657338.31299</v>
      </c>
      <c r="O73" s="3">
        <v>3662957992741.6602</v>
      </c>
      <c r="P73" s="3">
        <v>290145809980.763</v>
      </c>
      <c r="Q73" s="3">
        <v>4939033540633.6201</v>
      </c>
      <c r="R73" s="3">
        <v>2524877960342.02</v>
      </c>
      <c r="S73" s="3">
        <v>10588602706248.9</v>
      </c>
      <c r="T73" s="3">
        <v>-1140990801376.29</v>
      </c>
      <c r="U73" s="5">
        <f t="shared" si="1"/>
        <v>-298225887316.91895</v>
      </c>
    </row>
    <row r="74" spans="1:21" x14ac:dyDescent="0.2">
      <c r="A74" s="2">
        <v>41640</v>
      </c>
      <c r="B74" s="3">
        <v>17926997974000</v>
      </c>
      <c r="C74" s="3">
        <v>22000644017200</v>
      </c>
      <c r="D74" s="3">
        <v>3985341526300</v>
      </c>
      <c r="E74" s="3">
        <v>4914025834700</v>
      </c>
      <c r="F74" s="3">
        <v>6306516063100</v>
      </c>
      <c r="G74" s="3">
        <v>1765417831300</v>
      </c>
      <c r="H74" s="3">
        <v>402306658500</v>
      </c>
      <c r="I74" s="3">
        <v>878231943200</v>
      </c>
      <c r="J74" s="3">
        <v>-937157404200</v>
      </c>
      <c r="K74" s="3">
        <v>-147769993261.883</v>
      </c>
      <c r="L74" s="3">
        <v>-4728186849467.1699</v>
      </c>
      <c r="M74" s="3">
        <v>371229725359.31702</v>
      </c>
      <c r="N74" s="3">
        <v>295549571283.29401</v>
      </c>
      <c r="O74" s="3">
        <v>3361906368948.75</v>
      </c>
      <c r="P74" s="3">
        <v>623458378413.03296</v>
      </c>
      <c r="Q74" s="3">
        <v>-456782212619.35602</v>
      </c>
      <c r="R74" s="3">
        <v>2712967108624.4199</v>
      </c>
      <c r="S74" s="3">
        <v>-838517462610.27405</v>
      </c>
      <c r="T74" s="3">
        <v>-2222090949615.3999</v>
      </c>
      <c r="U74" s="5">
        <f t="shared" si="1"/>
        <v>-666306039330.11426</v>
      </c>
    </row>
    <row r="75" spans="1:21" x14ac:dyDescent="0.2">
      <c r="A75" s="2">
        <v>41730</v>
      </c>
      <c r="B75" s="3">
        <v>18002772067000</v>
      </c>
      <c r="C75" s="3">
        <v>20231941751600</v>
      </c>
      <c r="D75" s="3">
        <v>4256198839700</v>
      </c>
      <c r="E75" s="3">
        <v>4982782894800</v>
      </c>
      <c r="F75" s="3">
        <v>6398571928000</v>
      </c>
      <c r="G75" s="3">
        <v>1815474233700</v>
      </c>
      <c r="H75" s="3">
        <v>414736867400</v>
      </c>
      <c r="I75" s="3">
        <v>930360037400</v>
      </c>
      <c r="J75" s="3">
        <v>1111720784700</v>
      </c>
      <c r="K75" s="3">
        <v>1251240973134.6399</v>
      </c>
      <c r="L75" s="3">
        <v>6411353593629.9102</v>
      </c>
      <c r="M75" s="3">
        <v>3670725287774.1802</v>
      </c>
      <c r="N75" s="3">
        <v>256997414377.599</v>
      </c>
      <c r="O75" s="3">
        <v>4101323917179.8599</v>
      </c>
      <c r="P75" s="3">
        <v>500640406160.81097</v>
      </c>
      <c r="Q75" s="3">
        <v>-824733018703.52197</v>
      </c>
      <c r="R75" s="3">
        <v>2389029671236.2202</v>
      </c>
      <c r="S75" s="3">
        <v>11259442524625.301</v>
      </c>
      <c r="T75" s="3">
        <v>2505844591596.96</v>
      </c>
      <c r="U75" s="5">
        <f t="shared" si="1"/>
        <v>-138582988819.58105</v>
      </c>
    </row>
    <row r="76" spans="1:21" x14ac:dyDescent="0.2">
      <c r="A76" s="2">
        <v>41821</v>
      </c>
      <c r="B76" s="3">
        <v>18444757764100</v>
      </c>
      <c r="C76" s="3">
        <v>21027136218100</v>
      </c>
      <c r="D76" s="3">
        <v>4356378202500</v>
      </c>
      <c r="E76" s="3">
        <v>5237377687100</v>
      </c>
      <c r="F76" s="3">
        <v>6850699907600</v>
      </c>
      <c r="G76" s="3">
        <v>1913341793700</v>
      </c>
      <c r="H76" s="3">
        <v>389903360500</v>
      </c>
      <c r="I76" s="3">
        <v>921092095900</v>
      </c>
      <c r="J76" s="3">
        <v>942791439800</v>
      </c>
      <c r="K76" s="3">
        <v>2909610537564.5098</v>
      </c>
      <c r="L76" s="3">
        <v>3032204753484.9102</v>
      </c>
      <c r="M76" s="3">
        <v>3358920209849.46</v>
      </c>
      <c r="N76" s="3">
        <v>43242457000.7938</v>
      </c>
      <c r="O76" s="3">
        <v>2738732829329.7202</v>
      </c>
      <c r="P76" s="3">
        <v>525084629745.39398</v>
      </c>
      <c r="Q76" s="3">
        <v>3537948693689.2598</v>
      </c>
      <c r="R76" s="3">
        <v>3954575113797.3301</v>
      </c>
      <c r="S76" s="3">
        <v>2232965864236.1099</v>
      </c>
      <c r="T76" s="3">
        <v>2716817535494.7402</v>
      </c>
      <c r="U76" s="5">
        <f t="shared" si="1"/>
        <v>-884681049733.44189</v>
      </c>
    </row>
    <row r="77" spans="1:21" x14ac:dyDescent="0.2">
      <c r="A77" s="2">
        <v>41913</v>
      </c>
      <c r="B77" s="3">
        <v>19734678798100</v>
      </c>
      <c r="C77" s="3">
        <v>21379266608900</v>
      </c>
      <c r="D77" s="3">
        <v>4798246480000</v>
      </c>
      <c r="E77" s="3">
        <v>5231028636200</v>
      </c>
      <c r="F77" s="3">
        <v>7603799610000</v>
      </c>
      <c r="G77" s="3">
        <v>2106680755100</v>
      </c>
      <c r="H77" s="3">
        <v>524256121000</v>
      </c>
      <c r="I77" s="3">
        <v>969208481500</v>
      </c>
      <c r="J77" s="3">
        <v>2974796527600</v>
      </c>
      <c r="K77" s="3">
        <v>2619075419562.73</v>
      </c>
      <c r="L77" s="3">
        <v>901063354652.34204</v>
      </c>
      <c r="M77" s="3">
        <v>4007595247617.0498</v>
      </c>
      <c r="N77" s="3">
        <v>294015857338.31299</v>
      </c>
      <c r="O77" s="3">
        <v>4460222565241.6602</v>
      </c>
      <c r="P77" s="3">
        <v>425343486480.763</v>
      </c>
      <c r="Q77" s="3">
        <v>1509775962433.6201</v>
      </c>
      <c r="R77" s="3">
        <v>4258847113742.02</v>
      </c>
      <c r="S77" s="3">
        <v>4885215277748.8799</v>
      </c>
      <c r="T77" s="3">
        <v>3277608975723.71</v>
      </c>
      <c r="U77" s="5">
        <f t="shared" si="1"/>
        <v>-2074818371716.8984</v>
      </c>
    </row>
    <row r="78" spans="1:21" x14ac:dyDescent="0.2">
      <c r="A78" s="2">
        <v>42005</v>
      </c>
      <c r="B78" s="3">
        <v>19413901623400</v>
      </c>
      <c r="C78" s="3">
        <v>19569160629400</v>
      </c>
      <c r="D78" s="3">
        <v>4738738875000</v>
      </c>
      <c r="E78" s="3">
        <v>5465518336600</v>
      </c>
      <c r="F78" s="3">
        <v>7143443314600</v>
      </c>
      <c r="G78" s="3">
        <v>2071410780400</v>
      </c>
      <c r="H78" s="3">
        <v>457346580700</v>
      </c>
      <c r="I78" s="3">
        <v>919645886600</v>
      </c>
      <c r="J78" s="3">
        <v>3727694760800</v>
      </c>
      <c r="K78" s="3">
        <v>6480636178638.1201</v>
      </c>
      <c r="L78" s="3">
        <v>5650631170932.8301</v>
      </c>
      <c r="M78" s="3">
        <v>746288142459.31604</v>
      </c>
      <c r="N78" s="3">
        <v>-302278428716.70599</v>
      </c>
      <c r="O78" s="3">
        <v>3866593853248.75</v>
      </c>
      <c r="P78" s="3">
        <v>324459356713.03302</v>
      </c>
      <c r="Q78" s="3">
        <v>2214651321380.6401</v>
      </c>
      <c r="R78" s="3">
        <v>7106781433724.4199</v>
      </c>
      <c r="S78" s="3">
        <v>2636187843089.73</v>
      </c>
      <c r="T78" s="3">
        <v>5712561162084.5996</v>
      </c>
      <c r="U78" s="5">
        <f t="shared" si="1"/>
        <v>-1552770200430.1128</v>
      </c>
    </row>
    <row r="79" spans="1:21" x14ac:dyDescent="0.2">
      <c r="A79" s="2">
        <v>42095</v>
      </c>
      <c r="B79" s="3">
        <v>18828223873900</v>
      </c>
      <c r="C79" s="3">
        <v>19156957494800</v>
      </c>
      <c r="D79" s="3">
        <v>4848032869900</v>
      </c>
      <c r="E79" s="3">
        <v>5368005106300</v>
      </c>
      <c r="F79" s="3">
        <v>7536243239500</v>
      </c>
      <c r="G79" s="3">
        <v>1917172793500</v>
      </c>
      <c r="H79" s="3">
        <v>468234847400</v>
      </c>
      <c r="I79" s="3">
        <v>975706626200</v>
      </c>
      <c r="J79" s="3">
        <v>4262892809800</v>
      </c>
      <c r="K79" s="3">
        <v>4156588801934.6401</v>
      </c>
      <c r="L79" s="3">
        <v>-971802138770.08606</v>
      </c>
      <c r="M79" s="3">
        <v>-4459527125925.8203</v>
      </c>
      <c r="N79" s="3">
        <v>679500814377.599</v>
      </c>
      <c r="O79" s="3">
        <v>4315877259679.8599</v>
      </c>
      <c r="P79" s="3">
        <v>49246468260.8106</v>
      </c>
      <c r="Q79" s="3">
        <v>1786821964796.48</v>
      </c>
      <c r="R79" s="3">
        <v>-2488685242863.7798</v>
      </c>
      <c r="S79" s="3">
        <v>-450438977074.71899</v>
      </c>
      <c r="T79" s="3">
        <v>5405555313996.96</v>
      </c>
      <c r="U79" s="5">
        <f t="shared" si="1"/>
        <v>-581861915819.55859</v>
      </c>
    </row>
    <row r="80" spans="1:21" x14ac:dyDescent="0.2">
      <c r="A80" s="2">
        <v>42186</v>
      </c>
      <c r="B80" s="3">
        <v>18959144133900</v>
      </c>
      <c r="C80" s="3">
        <v>19563886391200</v>
      </c>
      <c r="D80" s="3">
        <v>5120095063200</v>
      </c>
      <c r="E80" s="3">
        <v>5359610314300</v>
      </c>
      <c r="F80" s="3">
        <v>7534404741900</v>
      </c>
      <c r="G80" s="3">
        <v>2222765428700</v>
      </c>
      <c r="H80" s="3">
        <v>577611701600</v>
      </c>
      <c r="I80" s="3">
        <v>1127763159500</v>
      </c>
      <c r="J80" s="3">
        <v>3917230347000</v>
      </c>
      <c r="K80" s="3">
        <v>6076155166464.5098</v>
      </c>
      <c r="L80" s="3">
        <v>4650270421084.9102</v>
      </c>
      <c r="M80" s="3">
        <v>-260681271650.54501</v>
      </c>
      <c r="N80" s="3">
        <v>-32368842999.2062</v>
      </c>
      <c r="O80" s="3">
        <v>4179471498629.7202</v>
      </c>
      <c r="P80" s="3">
        <v>-388424442054.60602</v>
      </c>
      <c r="Q80" s="3">
        <v>-2063602159810.74</v>
      </c>
      <c r="R80" s="3">
        <v>6612962268897.3301</v>
      </c>
      <c r="S80" s="3">
        <v>5465807371736.1201</v>
      </c>
      <c r="T80" s="3">
        <v>4983781016394.7402</v>
      </c>
      <c r="U80" s="5">
        <f t="shared" si="1"/>
        <v>2322916366.5439453</v>
      </c>
    </row>
    <row r="81" spans="1:21" x14ac:dyDescent="0.2">
      <c r="A81" s="2">
        <v>42278</v>
      </c>
      <c r="B81" s="3">
        <v>18151447512000</v>
      </c>
      <c r="C81" s="3">
        <v>17965923228400</v>
      </c>
      <c r="D81" s="3">
        <v>4966730075300</v>
      </c>
      <c r="E81" s="3">
        <v>5411313537900</v>
      </c>
      <c r="F81" s="3">
        <v>7817507395500</v>
      </c>
      <c r="G81" s="3">
        <v>2424067004600</v>
      </c>
      <c r="H81" s="3">
        <v>532048913200</v>
      </c>
      <c r="I81" s="3">
        <v>1000888198800</v>
      </c>
      <c r="J81" s="3">
        <v>4665541926400</v>
      </c>
      <c r="K81" s="3">
        <v>3448050426962.73</v>
      </c>
      <c r="L81" s="3">
        <v>7492355051652.3398</v>
      </c>
      <c r="M81" s="3">
        <v>-1202970749582.95</v>
      </c>
      <c r="N81" s="3">
        <v>280213457338.31299</v>
      </c>
      <c r="O81" s="3">
        <v>4397124119941.6602</v>
      </c>
      <c r="P81" s="3">
        <v>641885390980.76294</v>
      </c>
      <c r="Q81" s="3">
        <v>-609850104666.37695</v>
      </c>
      <c r="R81" s="3">
        <v>8394405363342.0195</v>
      </c>
      <c r="S81" s="3">
        <v>225455708048.87799</v>
      </c>
      <c r="T81" s="3">
        <v>5774457330223.71</v>
      </c>
      <c r="U81" s="5">
        <f t="shared" si="1"/>
        <v>-11581381616.900391</v>
      </c>
    </row>
    <row r="82" spans="1:21" x14ac:dyDescent="0.2">
      <c r="A82" s="2">
        <v>42370</v>
      </c>
      <c r="B82" s="3">
        <v>17131183920900</v>
      </c>
      <c r="C82" s="3">
        <v>16214050936000</v>
      </c>
      <c r="D82" s="3">
        <v>4862234636500</v>
      </c>
      <c r="E82" s="3">
        <v>4979936752500</v>
      </c>
      <c r="F82" s="3">
        <v>7294059078800</v>
      </c>
      <c r="G82" s="3">
        <v>2253395945300</v>
      </c>
      <c r="H82" s="3">
        <v>475776846400</v>
      </c>
      <c r="I82" s="3">
        <v>1003105523000</v>
      </c>
      <c r="J82" s="3">
        <v>5312765326100</v>
      </c>
      <c r="K82" s="3">
        <v>4086367103938.1201</v>
      </c>
      <c r="L82" s="3">
        <v>9471013837732.8301</v>
      </c>
      <c r="M82" s="3">
        <v>431006058659.31598</v>
      </c>
      <c r="N82" s="3">
        <v>-319823828716.70599</v>
      </c>
      <c r="O82" s="3">
        <v>4901076513448.75</v>
      </c>
      <c r="P82" s="3">
        <v>1285432657613.03</v>
      </c>
      <c r="Q82" s="3">
        <v>-4645002934619.3604</v>
      </c>
      <c r="R82" s="3">
        <v>1387717400824.4199</v>
      </c>
      <c r="S82" s="3">
        <v>11281745196489.699</v>
      </c>
      <c r="T82" s="3">
        <v>8119473455184.5996</v>
      </c>
      <c r="U82" s="5">
        <f t="shared" si="1"/>
        <v>1140273909569.9277</v>
      </c>
    </row>
    <row r="83" spans="1:21" x14ac:dyDescent="0.2">
      <c r="A83" s="2">
        <v>42461</v>
      </c>
      <c r="B83" s="3">
        <v>16969678611300</v>
      </c>
      <c r="C83" s="3">
        <v>15641846737600</v>
      </c>
      <c r="D83" s="3">
        <v>4643902412900</v>
      </c>
      <c r="E83" s="3">
        <v>4968836289000</v>
      </c>
      <c r="F83" s="3">
        <v>7170244921200</v>
      </c>
      <c r="G83" s="3">
        <v>2428793265300</v>
      </c>
      <c r="H83" s="3">
        <v>472826609900</v>
      </c>
      <c r="I83" s="3">
        <v>1038342737000</v>
      </c>
      <c r="J83" s="3">
        <v>5178833526300</v>
      </c>
      <c r="K83" s="3">
        <v>574697415234.64404</v>
      </c>
      <c r="L83" s="3">
        <v>6438171712729.9102</v>
      </c>
      <c r="M83" s="3">
        <v>9507009149874.1797</v>
      </c>
      <c r="N83" s="3">
        <v>349089914377.599</v>
      </c>
      <c r="O83" s="3">
        <v>3573979108779.8599</v>
      </c>
      <c r="P83" s="3">
        <v>1589217299460.8101</v>
      </c>
      <c r="Q83" s="3">
        <v>-1706918656003.52</v>
      </c>
      <c r="R83" s="3">
        <v>708158310636.224</v>
      </c>
      <c r="S83" s="3">
        <v>10863441878325.301</v>
      </c>
      <c r="T83" s="3">
        <v>7656212585296.96</v>
      </c>
      <c r="U83" s="5">
        <f t="shared" si="1"/>
        <v>1332835883280.4229</v>
      </c>
    </row>
    <row r="84" spans="1:21" x14ac:dyDescent="0.2">
      <c r="A84" s="2">
        <v>42552</v>
      </c>
      <c r="B84" s="3">
        <v>16871281349000</v>
      </c>
      <c r="C84" s="3">
        <v>15471802094800</v>
      </c>
      <c r="D84" s="3">
        <v>4665305976500</v>
      </c>
      <c r="E84" s="3">
        <v>4992160797300</v>
      </c>
      <c r="F84" s="3">
        <v>7032645053600</v>
      </c>
      <c r="G84" s="3">
        <v>2411380761500</v>
      </c>
      <c r="H84" s="3">
        <v>453465631100</v>
      </c>
      <c r="I84" s="3">
        <v>1027210291000</v>
      </c>
      <c r="J84" s="3">
        <v>5120144065800</v>
      </c>
      <c r="K84" s="3">
        <v>2731449052964.5098</v>
      </c>
      <c r="L84" s="3">
        <v>7106326629284.9102</v>
      </c>
      <c r="M84" s="3">
        <v>230356723049.45499</v>
      </c>
      <c r="N84" s="3">
        <v>-365386342999.20599</v>
      </c>
      <c r="O84" s="3">
        <v>5825086472829.7197</v>
      </c>
      <c r="P84" s="3">
        <v>648601267545.39404</v>
      </c>
      <c r="Q84" s="3">
        <v>572884700189.255</v>
      </c>
      <c r="R84" s="3">
        <v>3645171281397.3398</v>
      </c>
      <c r="S84" s="3">
        <v>-348084593263.88501</v>
      </c>
      <c r="T84" s="3">
        <v>10321021058494.699</v>
      </c>
      <c r="U84" s="5">
        <f t="shared" si="1"/>
        <v>688238820766.58594</v>
      </c>
    </row>
    <row r="85" spans="1:21" x14ac:dyDescent="0.2">
      <c r="A85" s="2">
        <v>42644</v>
      </c>
      <c r="B85" s="3">
        <v>17784897565000</v>
      </c>
      <c r="C85" s="3">
        <v>16245600740800</v>
      </c>
      <c r="D85" s="3">
        <v>4895537468200</v>
      </c>
      <c r="E85" s="3">
        <v>5294072941700</v>
      </c>
      <c r="F85" s="3">
        <v>7250221583500</v>
      </c>
      <c r="G85" s="3">
        <v>2580364783600</v>
      </c>
      <c r="H85" s="3">
        <v>539882983700</v>
      </c>
      <c r="I85" s="3">
        <v>1028292954300</v>
      </c>
      <c r="J85" s="3">
        <v>5322208180100</v>
      </c>
      <c r="K85" s="3">
        <v>1675755160862.73</v>
      </c>
      <c r="L85" s="3">
        <v>623302736052.34204</v>
      </c>
      <c r="M85" s="3">
        <v>4653826568717.0498</v>
      </c>
      <c r="N85" s="3">
        <v>-241902242661.68701</v>
      </c>
      <c r="O85" s="3">
        <v>5050020480441.6602</v>
      </c>
      <c r="P85" s="3">
        <v>968204276380.76294</v>
      </c>
      <c r="Q85" s="3">
        <v>647926378133.62305</v>
      </c>
      <c r="R85" s="3">
        <v>2447569371642.02</v>
      </c>
      <c r="S85" s="3">
        <v>6691304348048.8799</v>
      </c>
      <c r="T85" s="3">
        <v>2509187694523.71</v>
      </c>
      <c r="U85" s="5">
        <f t="shared" si="1"/>
        <v>-1503189365316.9004</v>
      </c>
    </row>
    <row r="86" spans="1:21" x14ac:dyDescent="0.2">
      <c r="A86" s="2">
        <v>42736</v>
      </c>
      <c r="B86" s="3">
        <v>19108480669700</v>
      </c>
      <c r="C86" s="3">
        <v>17680318468600</v>
      </c>
      <c r="D86" s="3">
        <v>4985516319000</v>
      </c>
      <c r="E86" s="3">
        <v>5344206274500</v>
      </c>
      <c r="F86" s="3">
        <v>7794454116400</v>
      </c>
      <c r="G86" s="3">
        <v>2407351588400</v>
      </c>
      <c r="H86" s="3">
        <v>550088312200</v>
      </c>
      <c r="I86" s="3">
        <v>1034310229600</v>
      </c>
      <c r="J86" s="3">
        <v>5972352856200</v>
      </c>
      <c r="K86" s="3">
        <v>866889344138.11694</v>
      </c>
      <c r="L86" s="3">
        <v>-3935640335267.1699</v>
      </c>
      <c r="M86" s="3">
        <v>-3656867297940.6802</v>
      </c>
      <c r="N86" s="3">
        <v>828464271283.29395</v>
      </c>
      <c r="O86" s="3">
        <v>6943968679748.75</v>
      </c>
      <c r="P86" s="3">
        <v>425675757113.03302</v>
      </c>
      <c r="Q86" s="3">
        <v>-115966560619.356</v>
      </c>
      <c r="R86" s="3">
        <v>4708806657024.4199</v>
      </c>
      <c r="S86" s="3">
        <v>-7208608906810.2695</v>
      </c>
      <c r="T86" s="3">
        <v>4510026575884.5996</v>
      </c>
      <c r="U86" s="5">
        <f t="shared" si="1"/>
        <v>-1273118860630.1152</v>
      </c>
    </row>
    <row r="87" spans="1:21" x14ac:dyDescent="0.2">
      <c r="A87" s="2">
        <v>42826</v>
      </c>
      <c r="B87" s="3">
        <v>18766581432400</v>
      </c>
      <c r="C87" s="3">
        <v>17843548320400</v>
      </c>
      <c r="D87" s="3">
        <v>5203758781500</v>
      </c>
      <c r="E87" s="3">
        <v>5307338793900</v>
      </c>
      <c r="F87" s="3">
        <v>7566357543400</v>
      </c>
      <c r="G87" s="3">
        <v>2721420680100</v>
      </c>
      <c r="H87" s="3">
        <v>565882020300</v>
      </c>
      <c r="I87" s="3">
        <v>1077788351900</v>
      </c>
      <c r="J87" s="3">
        <v>5152483631100</v>
      </c>
      <c r="K87" s="3">
        <v>2956131509234.6401</v>
      </c>
      <c r="L87" s="3">
        <v>1051919277829.91</v>
      </c>
      <c r="M87" s="3">
        <v>3092002137274.1802</v>
      </c>
      <c r="N87" s="3">
        <v>961086614377.599</v>
      </c>
      <c r="O87" s="3">
        <v>4342720169379.8599</v>
      </c>
      <c r="P87" s="3">
        <v>614240249860.81104</v>
      </c>
      <c r="Q87" s="3">
        <v>365101762296.47803</v>
      </c>
      <c r="R87" s="3">
        <v>1352414585736.22</v>
      </c>
      <c r="S87" s="3">
        <v>4344624166025.2798</v>
      </c>
      <c r="T87" s="3">
        <v>5388949660596.96</v>
      </c>
      <c r="U87" s="5">
        <f t="shared" si="1"/>
        <v>338529283580.44043</v>
      </c>
    </row>
    <row r="88" spans="1:21" x14ac:dyDescent="0.2">
      <c r="A88" s="2">
        <v>42917</v>
      </c>
      <c r="B88" s="3">
        <v>19381068389800</v>
      </c>
      <c r="C88" s="3">
        <v>17898976165300</v>
      </c>
      <c r="D88" s="3">
        <v>5278219634700</v>
      </c>
      <c r="E88" s="3">
        <v>5506711903600</v>
      </c>
      <c r="F88" s="3">
        <v>7988561234200</v>
      </c>
      <c r="G88" s="3">
        <v>2450825267500</v>
      </c>
      <c r="H88" s="3">
        <v>561260605400</v>
      </c>
      <c r="I88" s="3">
        <v>1114797798700</v>
      </c>
      <c r="J88" s="3">
        <v>6237798729000</v>
      </c>
      <c r="K88" s="3">
        <v>3094617536564.5098</v>
      </c>
      <c r="L88" s="3">
        <v>3697653657184.9102</v>
      </c>
      <c r="M88" s="3">
        <v>6523343931849.4502</v>
      </c>
      <c r="N88" s="3">
        <v>708539257000.79395</v>
      </c>
      <c r="O88" s="3">
        <v>3929051691229.7202</v>
      </c>
      <c r="P88" s="3">
        <v>164602958345.39401</v>
      </c>
      <c r="Q88" s="3">
        <v>691077691189.255</v>
      </c>
      <c r="R88" s="3">
        <v>5800711652097.3301</v>
      </c>
      <c r="S88" s="3">
        <v>7473044625336.1201</v>
      </c>
      <c r="T88" s="3">
        <v>4555576539594.7402</v>
      </c>
      <c r="U88" s="5">
        <f t="shared" si="1"/>
        <v>-731807392733.45801</v>
      </c>
    </row>
    <row r="89" spans="1:21" x14ac:dyDescent="0.2">
      <c r="A89" s="2">
        <v>43009</v>
      </c>
      <c r="B89" s="3">
        <v>19785119619900</v>
      </c>
      <c r="C89" s="3">
        <v>18653723051300</v>
      </c>
      <c r="D89" s="3">
        <v>5542700339900</v>
      </c>
      <c r="E89" s="3">
        <v>5554617169800</v>
      </c>
      <c r="F89" s="3">
        <v>7908243535000</v>
      </c>
      <c r="G89" s="3">
        <v>2748104801200</v>
      </c>
      <c r="H89" s="3">
        <v>574882198700</v>
      </c>
      <c r="I89" s="3">
        <v>1143659449900</v>
      </c>
      <c r="J89" s="3">
        <v>5710841221500</v>
      </c>
      <c r="K89" s="3">
        <v>4389015642262.73</v>
      </c>
      <c r="L89" s="3">
        <v>-660829092647.65796</v>
      </c>
      <c r="M89" s="3">
        <v>-5390561491682.9502</v>
      </c>
      <c r="N89" s="3">
        <v>153666857338.31299</v>
      </c>
      <c r="O89" s="3">
        <v>4310459763441.6602</v>
      </c>
      <c r="P89" s="3">
        <v>909877409580.76294</v>
      </c>
      <c r="Q89" s="3">
        <v>897811510733.62305</v>
      </c>
      <c r="R89" s="3">
        <v>3411063238242.02</v>
      </c>
      <c r="S89" s="3">
        <v>-4987882320651.1201</v>
      </c>
      <c r="T89" s="3">
        <v>4356738454023.71</v>
      </c>
      <c r="U89" s="5">
        <f t="shared" si="1"/>
        <v>-1785856613216.9004</v>
      </c>
    </row>
    <row r="90" spans="1:21" x14ac:dyDescent="0.2">
      <c r="A90" s="2">
        <v>43101</v>
      </c>
      <c r="B90" s="3">
        <v>20302229288100</v>
      </c>
      <c r="C90" s="3">
        <v>19518522858500</v>
      </c>
      <c r="D90" s="3">
        <v>5353919444800</v>
      </c>
      <c r="E90" s="3">
        <v>5469646493400</v>
      </c>
      <c r="F90" s="3">
        <v>8054548039900</v>
      </c>
      <c r="G90" s="3">
        <v>2947419030400</v>
      </c>
      <c r="H90" s="3">
        <v>556386616400</v>
      </c>
      <c r="I90" s="3">
        <v>1098806940400</v>
      </c>
      <c r="J90" s="3">
        <v>5232688066500</v>
      </c>
      <c r="K90" s="3">
        <v>1553163344038.1201</v>
      </c>
      <c r="L90" s="3">
        <v>810169186132.83105</v>
      </c>
      <c r="M90" s="3">
        <v>11667549759759.301</v>
      </c>
      <c r="N90" s="3">
        <v>447637471283.29401</v>
      </c>
      <c r="O90" s="3">
        <v>4140621985248.75</v>
      </c>
      <c r="P90" s="3">
        <v>313519762613.03302</v>
      </c>
      <c r="Q90" s="3">
        <v>-1751558705019.3601</v>
      </c>
      <c r="R90" s="3">
        <v>-781839166375.58203</v>
      </c>
      <c r="S90" s="3">
        <v>14003772672089.699</v>
      </c>
      <c r="T90" s="3">
        <v>6516075519984.5996</v>
      </c>
      <c r="U90" s="5">
        <f t="shared" si="1"/>
        <v>319171663169.9082</v>
      </c>
    </row>
    <row r="91" spans="1:21" x14ac:dyDescent="0.2">
      <c r="A91" s="2">
        <v>43191</v>
      </c>
      <c r="B91" s="3">
        <v>20466437542900</v>
      </c>
      <c r="C91" s="3">
        <v>19328449428700</v>
      </c>
      <c r="D91" s="3">
        <v>5338075852800</v>
      </c>
      <c r="E91" s="3">
        <v>5744043809200</v>
      </c>
      <c r="F91" s="3">
        <v>8395708706800</v>
      </c>
      <c r="G91" s="3">
        <v>3048216650100</v>
      </c>
      <c r="H91" s="3">
        <v>584377324300</v>
      </c>
      <c r="I91" s="3">
        <v>1106363750000</v>
      </c>
      <c r="J91" s="3">
        <v>5557525788900</v>
      </c>
      <c r="K91" s="3">
        <v>3711742916234.6401</v>
      </c>
      <c r="L91" s="3">
        <v>2372701971929.9102</v>
      </c>
      <c r="M91" s="3">
        <v>3557202258574.1802</v>
      </c>
      <c r="N91" s="3">
        <v>1289003814377.6001</v>
      </c>
      <c r="O91" s="3">
        <v>4276568607379.8599</v>
      </c>
      <c r="P91" s="3">
        <v>921622149660.81104</v>
      </c>
      <c r="Q91" s="3">
        <v>-1787514520103.52</v>
      </c>
      <c r="R91" s="3">
        <v>5806530591136.2197</v>
      </c>
      <c r="S91" s="3">
        <v>4598457650825.2803</v>
      </c>
      <c r="T91" s="3">
        <v>5737222160296.96</v>
      </c>
      <c r="U91" s="5">
        <f t="shared" si="1"/>
        <v>-69098463319.560547</v>
      </c>
    </row>
    <row r="92" spans="1:21" x14ac:dyDescent="0.2">
      <c r="A92" s="2">
        <v>43282</v>
      </c>
      <c r="B92" s="3">
        <v>20293879677500</v>
      </c>
      <c r="C92" s="3">
        <v>20331890349500</v>
      </c>
      <c r="D92" s="3">
        <v>5357488060100</v>
      </c>
      <c r="E92" s="3">
        <v>5556587090000</v>
      </c>
      <c r="F92" s="3">
        <v>8445475747200</v>
      </c>
      <c r="G92" s="3">
        <v>3002986490600</v>
      </c>
      <c r="H92" s="3">
        <v>574683702000</v>
      </c>
      <c r="I92" s="3">
        <v>1088502732800</v>
      </c>
      <c r="J92" s="3">
        <v>4691560523800</v>
      </c>
      <c r="K92" s="3">
        <v>3486716043264.5098</v>
      </c>
      <c r="L92" s="3">
        <v>3865384903684.9102</v>
      </c>
      <c r="M92" s="3">
        <v>3563774064749.4502</v>
      </c>
      <c r="N92" s="3">
        <v>1006403157000.79</v>
      </c>
      <c r="O92" s="3">
        <v>4687105983329.7197</v>
      </c>
      <c r="P92" s="3">
        <v>904108150745.39404</v>
      </c>
      <c r="Q92" s="3">
        <v>332334604189.255</v>
      </c>
      <c r="R92" s="3">
        <v>2077234107797.3301</v>
      </c>
      <c r="S92" s="3">
        <v>10043398490436.1</v>
      </c>
      <c r="T92" s="3">
        <v>3851594405694.7402</v>
      </c>
      <c r="U92" s="5">
        <f t="shared" si="1"/>
        <v>-599285606833.44141</v>
      </c>
    </row>
    <row r="93" spans="1:21" x14ac:dyDescent="0.2">
      <c r="A93" s="2">
        <v>43374</v>
      </c>
      <c r="B93" s="3">
        <v>20180687318900</v>
      </c>
      <c r="C93" s="3">
        <v>20644563272600</v>
      </c>
      <c r="D93" s="3">
        <v>5353998473300</v>
      </c>
      <c r="E93" s="3">
        <v>5703825498800</v>
      </c>
      <c r="F93" s="3">
        <v>8532841450400</v>
      </c>
      <c r="G93" s="3">
        <v>3240502661000</v>
      </c>
      <c r="H93" s="3">
        <v>688893327800</v>
      </c>
      <c r="I93" s="3">
        <v>1108099427800</v>
      </c>
      <c r="J93" s="3">
        <v>4059429709900</v>
      </c>
      <c r="K93" s="3">
        <v>1361251778962.73</v>
      </c>
      <c r="L93" s="3">
        <v>3674275531052.3398</v>
      </c>
      <c r="M93" s="3">
        <v>-2808642265982.9502</v>
      </c>
      <c r="N93" s="3">
        <v>-80226342661.686996</v>
      </c>
      <c r="O93" s="3">
        <v>4599845400041.6602</v>
      </c>
      <c r="P93" s="3">
        <v>655620352680.76294</v>
      </c>
      <c r="Q93" s="3">
        <v>-1330618172466.3799</v>
      </c>
      <c r="R93" s="3">
        <v>8218056369842.0195</v>
      </c>
      <c r="S93" s="3">
        <v>-5053091643651.1201</v>
      </c>
      <c r="T93" s="3">
        <v>4031252343923.71</v>
      </c>
      <c r="U93" s="5">
        <f t="shared" si="1"/>
        <v>225284851083.10156</v>
      </c>
    </row>
    <row r="94" spans="1:21" x14ac:dyDescent="0.2">
      <c r="A94" s="2">
        <v>43466</v>
      </c>
      <c r="B94" s="3">
        <v>19467392857600</v>
      </c>
      <c r="C94" s="3">
        <v>19390734969800</v>
      </c>
      <c r="D94" s="3">
        <v>5679067143900</v>
      </c>
      <c r="E94" s="3">
        <v>5930503049100</v>
      </c>
      <c r="F94" s="3">
        <v>8632072764700</v>
      </c>
      <c r="G94" s="3">
        <v>3091041228500</v>
      </c>
      <c r="H94" s="3">
        <v>951556506800</v>
      </c>
      <c r="I94" s="3">
        <v>1202163565800</v>
      </c>
      <c r="J94" s="3">
        <v>5115646459900</v>
      </c>
      <c r="K94" s="3">
        <v>-585909525561.88306</v>
      </c>
      <c r="L94" s="3">
        <v>7877457478232.8301</v>
      </c>
      <c r="M94" s="3">
        <v>2684898789459.3198</v>
      </c>
      <c r="N94" s="3">
        <v>1130937671283.29</v>
      </c>
      <c r="O94" s="3">
        <v>11292668448648.801</v>
      </c>
      <c r="P94" s="3">
        <v>1621095260313.03</v>
      </c>
      <c r="Q94" s="3">
        <v>359542055380.64398</v>
      </c>
      <c r="R94" s="3">
        <v>5144921953424.4199</v>
      </c>
      <c r="S94" s="3">
        <v>6959854340889.7305</v>
      </c>
      <c r="T94" s="3">
        <v>8001196437384.5996</v>
      </c>
      <c r="U94" s="5">
        <f t="shared" si="1"/>
        <v>313442814669.93359</v>
      </c>
    </row>
    <row r="95" spans="1:21" x14ac:dyDescent="0.2">
      <c r="A95" s="2">
        <v>43556</v>
      </c>
      <c r="B95" s="3">
        <v>19297849633500</v>
      </c>
      <c r="C95" s="3">
        <v>19475844051400</v>
      </c>
      <c r="D95" s="3">
        <v>5840973710200</v>
      </c>
      <c r="E95" s="3">
        <v>5927583145300</v>
      </c>
      <c r="F95" s="3">
        <v>8588477985000</v>
      </c>
      <c r="G95" s="3">
        <v>3194300966900</v>
      </c>
      <c r="H95" s="3">
        <v>928630491200</v>
      </c>
      <c r="I95" s="3">
        <v>1236880565800</v>
      </c>
      <c r="J95" s="3">
        <v>4821323090400</v>
      </c>
      <c r="K95" s="3">
        <v>833458317834.64404</v>
      </c>
      <c r="L95" s="3">
        <v>4793326007529.9102</v>
      </c>
      <c r="M95" s="3">
        <v>-3427969863025.8198</v>
      </c>
      <c r="N95" s="3">
        <v>1459191614377.6001</v>
      </c>
      <c r="O95" s="3">
        <v>6001001772179.8604</v>
      </c>
      <c r="P95" s="3">
        <v>736279835060.81104</v>
      </c>
      <c r="Q95" s="3">
        <v>1538491404296.48</v>
      </c>
      <c r="R95" s="3">
        <v>819678826336.224</v>
      </c>
      <c r="S95" s="3">
        <v>-83141622874.718796</v>
      </c>
      <c r="T95" s="3">
        <v>6545503552096.96</v>
      </c>
      <c r="U95" s="5">
        <f t="shared" si="1"/>
        <v>102195853980.43945</v>
      </c>
    </row>
    <row r="96" spans="1:21" x14ac:dyDescent="0.2">
      <c r="A96" s="2">
        <v>43647</v>
      </c>
      <c r="B96" s="3">
        <v>18883744962600</v>
      </c>
      <c r="C96" s="3">
        <v>18955828611200</v>
      </c>
      <c r="D96" s="3">
        <v>5667888836700</v>
      </c>
      <c r="E96" s="3">
        <v>6191167212500</v>
      </c>
      <c r="F96" s="3">
        <v>8613076468600</v>
      </c>
      <c r="G96" s="3">
        <v>3240582842600</v>
      </c>
      <c r="H96" s="3">
        <v>811871411000</v>
      </c>
      <c r="I96" s="3">
        <v>1277579170200</v>
      </c>
      <c r="J96" s="3">
        <v>4311423842300</v>
      </c>
      <c r="K96" s="3">
        <v>1107025903464.51</v>
      </c>
      <c r="L96" s="3">
        <v>3035717079184.9102</v>
      </c>
      <c r="M96" s="3">
        <v>2929447940349.46</v>
      </c>
      <c r="N96" s="3">
        <v>-22383742999.2062</v>
      </c>
      <c r="O96" s="3">
        <v>4930100949029.7197</v>
      </c>
      <c r="P96" s="3">
        <v>694129905745.39404</v>
      </c>
      <c r="Q96" s="3">
        <v>-740712908810.745</v>
      </c>
      <c r="R96" s="3">
        <v>269997298297.33499</v>
      </c>
      <c r="S96" s="3">
        <v>4681135067536.1201</v>
      </c>
      <c r="T96" s="3">
        <v>6847628544494.7402</v>
      </c>
      <c r="U96" s="5">
        <f t="shared" si="1"/>
        <v>227730221766.54785</v>
      </c>
    </row>
    <row r="97" spans="1:21" x14ac:dyDescent="0.2">
      <c r="A97" s="2">
        <v>43739</v>
      </c>
      <c r="B97" s="3">
        <v>18395268003200</v>
      </c>
      <c r="C97" s="3">
        <v>18278880361000</v>
      </c>
      <c r="D97" s="3">
        <v>5639405762900</v>
      </c>
      <c r="E97" s="3">
        <v>5926307089900</v>
      </c>
      <c r="F97" s="3">
        <v>8361204251800</v>
      </c>
      <c r="G97" s="3">
        <v>3223504264500</v>
      </c>
      <c r="H97" s="3">
        <v>844905585700</v>
      </c>
      <c r="I97" s="3">
        <v>1195276672400</v>
      </c>
      <c r="J97" s="3">
        <v>4616815215700</v>
      </c>
      <c r="K97" s="3">
        <v>1549169645662.73</v>
      </c>
      <c r="L97" s="3">
        <v>1553195854252.3401</v>
      </c>
      <c r="M97" s="3">
        <v>-3238336623582.9502</v>
      </c>
      <c r="N97" s="3">
        <v>236193257338.31299</v>
      </c>
      <c r="O97" s="3">
        <v>6001284373041.6602</v>
      </c>
      <c r="P97" s="3">
        <v>1314408932380.76</v>
      </c>
      <c r="Q97" s="3">
        <v>2260523248133.6201</v>
      </c>
      <c r="R97" s="3">
        <v>1144359818742.02</v>
      </c>
      <c r="S97" s="3">
        <v>-1072567229251.12</v>
      </c>
      <c r="T97" s="3">
        <v>3468107118423.71</v>
      </c>
      <c r="U97" s="5">
        <f t="shared" si="1"/>
        <v>-1013325381716.896</v>
      </c>
    </row>
    <row r="98" spans="1:21" x14ac:dyDescent="0.2">
      <c r="A98" s="2">
        <v>43831</v>
      </c>
      <c r="B98" s="3">
        <v>18379202203900</v>
      </c>
      <c r="C98" s="3">
        <v>17786960430100</v>
      </c>
      <c r="D98" s="3">
        <v>4931531369100</v>
      </c>
      <c r="E98" s="3">
        <v>5846208571300</v>
      </c>
      <c r="F98" s="3">
        <v>8466125482500</v>
      </c>
      <c r="G98" s="3">
        <v>2794492758200</v>
      </c>
      <c r="H98" s="3">
        <v>842593219400</v>
      </c>
      <c r="I98" s="3">
        <v>1210722030800</v>
      </c>
      <c r="J98" s="3">
        <v>4981068484500</v>
      </c>
      <c r="K98" s="3">
        <v>3500562077738.1201</v>
      </c>
      <c r="L98" s="3">
        <v>7776283781232.8301</v>
      </c>
      <c r="M98" s="3">
        <v>35494214690859.297</v>
      </c>
      <c r="N98" s="3">
        <v>404176771283.29401</v>
      </c>
      <c r="O98" s="3">
        <v>4801903781648.75</v>
      </c>
      <c r="P98" s="3">
        <v>-33305005086.967098</v>
      </c>
      <c r="Q98" s="3">
        <v>-4160036452519.3599</v>
      </c>
      <c r="R98" s="3">
        <v>697474047524.41797</v>
      </c>
      <c r="S98" s="3">
        <v>50859398123589.703</v>
      </c>
      <c r="T98" s="3">
        <v>3595587850784.6001</v>
      </c>
      <c r="U98" s="5">
        <f t="shared" si="1"/>
        <v>1018022538469.8999</v>
      </c>
    </row>
    <row r="99" spans="1:21" x14ac:dyDescent="0.2">
      <c r="A99" s="2">
        <v>43922</v>
      </c>
      <c r="B99" s="3">
        <v>14274970705900</v>
      </c>
      <c r="C99" s="3">
        <v>15818677628100</v>
      </c>
      <c r="D99" s="3">
        <v>4283861151300</v>
      </c>
      <c r="E99" s="3">
        <v>5246595354400</v>
      </c>
      <c r="F99" s="3">
        <v>7038755343900</v>
      </c>
      <c r="G99" s="3">
        <v>2606016946700</v>
      </c>
      <c r="H99" s="3">
        <v>857762759300</v>
      </c>
      <c r="I99" s="3">
        <v>1357419435900</v>
      </c>
      <c r="J99" s="3">
        <v>1426640595100</v>
      </c>
      <c r="K99" s="3">
        <v>2257340693334.6401</v>
      </c>
      <c r="L99" s="3">
        <v>1227923185229.9099</v>
      </c>
      <c r="M99" s="3">
        <v>-21540171076625.801</v>
      </c>
      <c r="N99" s="3">
        <v>1259198114377.6001</v>
      </c>
      <c r="O99" s="3">
        <v>5782054471479.8604</v>
      </c>
      <c r="P99" s="3">
        <v>5006161652760.8096</v>
      </c>
      <c r="Q99" s="3">
        <v>-3816657100703.52</v>
      </c>
      <c r="R99" s="3">
        <v>4012166921236.2202</v>
      </c>
      <c r="S99" s="3">
        <v>-17735745586374.699</v>
      </c>
      <c r="T99" s="3">
        <v>2130643504096.96</v>
      </c>
      <c r="U99" s="5">
        <f t="shared" si="1"/>
        <v>-610224003219.55957</v>
      </c>
    </row>
    <row r="100" spans="1:21" x14ac:dyDescent="0.2">
      <c r="A100" s="2">
        <v>44013</v>
      </c>
      <c r="B100" s="3">
        <v>16389241399900</v>
      </c>
      <c r="C100" s="3">
        <v>15121681531000</v>
      </c>
      <c r="D100" s="3">
        <v>4073732656200</v>
      </c>
      <c r="E100" s="3">
        <v>5064368525600</v>
      </c>
      <c r="F100" s="3">
        <v>7019364981700</v>
      </c>
      <c r="G100" s="3">
        <v>2621039166700</v>
      </c>
      <c r="H100" s="3">
        <v>825106156500</v>
      </c>
      <c r="I100" s="3">
        <v>1889795526000</v>
      </c>
      <c r="J100" s="3">
        <v>3610560445200</v>
      </c>
      <c r="K100" s="3">
        <v>-6560898571935.4902</v>
      </c>
      <c r="L100" s="3">
        <v>2246140045384.9102</v>
      </c>
      <c r="M100" s="3">
        <v>7143779007049.46</v>
      </c>
      <c r="N100" s="3">
        <v>-567713642999.20605</v>
      </c>
      <c r="O100" s="3">
        <v>3156096633429.7202</v>
      </c>
      <c r="P100" s="3">
        <v>1050062979945.39</v>
      </c>
      <c r="Q100" s="3">
        <v>-324810446810.745</v>
      </c>
      <c r="R100" s="3">
        <v>6232879268397.3301</v>
      </c>
      <c r="S100" s="3">
        <v>-5272717220563.8799</v>
      </c>
      <c r="T100" s="3">
        <v>3750477645994.7402</v>
      </c>
      <c r="U100" s="5">
        <f t="shared" si="1"/>
        <v>-18488756033.441406</v>
      </c>
    </row>
    <row r="101" spans="1:21" x14ac:dyDescent="0.2">
      <c r="A101" s="2">
        <v>44105</v>
      </c>
      <c r="B101" s="3">
        <v>18103369376000</v>
      </c>
      <c r="C101" s="3">
        <v>15766137972400</v>
      </c>
      <c r="D101" s="3">
        <v>4166446916000</v>
      </c>
      <c r="E101" s="3">
        <v>5033656719500</v>
      </c>
      <c r="F101" s="3">
        <v>7379389344100</v>
      </c>
      <c r="G101" s="3">
        <v>2341750442500</v>
      </c>
      <c r="H101" s="3">
        <v>762560624000</v>
      </c>
      <c r="I101" s="3">
        <v>1471023665900</v>
      </c>
      <c r="J101" s="3">
        <v>5799197459600</v>
      </c>
      <c r="K101" s="3">
        <v>-3452620335337.27</v>
      </c>
      <c r="L101" s="3">
        <v>10251472985952.301</v>
      </c>
      <c r="M101" s="3">
        <v>-3732996826582.9502</v>
      </c>
      <c r="N101" s="3">
        <v>102289957338.313</v>
      </c>
      <c r="O101" s="3">
        <v>2351190218141.6602</v>
      </c>
      <c r="P101" s="3">
        <v>678572006080.76294</v>
      </c>
      <c r="Q101" s="3">
        <v>-434664237266.37701</v>
      </c>
      <c r="R101" s="3">
        <v>10648273810842</v>
      </c>
      <c r="S101" s="3">
        <v>-8832006068451.1191</v>
      </c>
      <c r="T101" s="3">
        <v>4648387379023.71</v>
      </c>
      <c r="U101" s="5">
        <f t="shared" si="1"/>
        <v>-1189226890716.9219</v>
      </c>
    </row>
    <row r="102" spans="1:21" x14ac:dyDescent="0.2">
      <c r="A102" s="2">
        <v>44197</v>
      </c>
      <c r="B102" s="3">
        <v>19583287820700</v>
      </c>
      <c r="C102" s="3">
        <v>18016502976200</v>
      </c>
      <c r="D102" s="3">
        <v>4499639507300</v>
      </c>
      <c r="E102" s="3">
        <v>5234229196200</v>
      </c>
      <c r="F102" s="3">
        <v>8415118506800</v>
      </c>
      <c r="G102" s="3">
        <v>2682686729700</v>
      </c>
      <c r="H102" s="3">
        <v>789755013700</v>
      </c>
      <c r="I102" s="3">
        <v>1353235331600</v>
      </c>
      <c r="J102" s="3">
        <v>6001146614700</v>
      </c>
      <c r="K102" s="3">
        <v>-1463145825961.8799</v>
      </c>
      <c r="L102" s="3">
        <v>507955691432.83099</v>
      </c>
      <c r="M102" s="3">
        <v>5663397526559.3203</v>
      </c>
      <c r="N102" s="3">
        <v>486729271283.29401</v>
      </c>
      <c r="O102" s="3">
        <v>6197907953448.75</v>
      </c>
      <c r="P102" s="3">
        <v>1767313999413.03</v>
      </c>
      <c r="Q102" s="3">
        <v>2082237280380.6399</v>
      </c>
      <c r="R102" s="3">
        <v>1944395621624.4199</v>
      </c>
      <c r="S102" s="3">
        <v>3733363103389.73</v>
      </c>
      <c r="T102" s="3">
        <v>2773898265384.6001</v>
      </c>
      <c r="U102" s="5">
        <f t="shared" si="1"/>
        <v>-908363653430.10254</v>
      </c>
    </row>
    <row r="103" spans="1:21" x14ac:dyDescent="0.2">
      <c r="A103" s="2">
        <v>44287</v>
      </c>
      <c r="B103" s="3">
        <v>20641118471100</v>
      </c>
      <c r="C103" s="3">
        <v>19720255296500</v>
      </c>
      <c r="D103" s="3">
        <v>4671828090300</v>
      </c>
      <c r="E103" s="3">
        <v>5898099961400</v>
      </c>
      <c r="F103" s="3">
        <v>9786881813400</v>
      </c>
      <c r="G103" s="3">
        <v>2823468395200</v>
      </c>
      <c r="H103" s="3">
        <v>765548910700</v>
      </c>
      <c r="I103" s="3">
        <v>1349245328600</v>
      </c>
      <c r="J103" s="3">
        <v>6074308303800</v>
      </c>
      <c r="K103" s="3">
        <v>-2903890105665.3599</v>
      </c>
      <c r="L103" s="3">
        <v>2173195002129.9099</v>
      </c>
      <c r="M103" s="3">
        <v>-8201098219525.8203</v>
      </c>
      <c r="N103" s="3">
        <v>744896614377.599</v>
      </c>
      <c r="O103" s="3">
        <v>4758946476979.8604</v>
      </c>
      <c r="P103" s="3">
        <v>-151947208839.19</v>
      </c>
      <c r="Q103" s="3">
        <v>-676455416703.52197</v>
      </c>
      <c r="R103" s="3">
        <v>1612756236236.22</v>
      </c>
      <c r="S103" s="3">
        <v>-7983075706974.7197</v>
      </c>
      <c r="T103" s="3">
        <v>4711023104196.96</v>
      </c>
      <c r="U103" s="5">
        <f t="shared" si="1"/>
        <v>-940251239619.55859</v>
      </c>
    </row>
    <row r="104" spans="1:21" x14ac:dyDescent="0.2">
      <c r="A104" s="2">
        <v>44378</v>
      </c>
      <c r="B104" s="3">
        <v>20728029189700</v>
      </c>
      <c r="C104" s="3">
        <v>20814841508700</v>
      </c>
      <c r="D104" s="3">
        <v>4733217034900</v>
      </c>
      <c r="E104" s="3">
        <v>5835614350200</v>
      </c>
      <c r="F104" s="3">
        <v>9477889396400</v>
      </c>
      <c r="G104" s="3">
        <v>3009723875400</v>
      </c>
      <c r="H104" s="3">
        <v>724353130100</v>
      </c>
      <c r="I104" s="3">
        <v>1354092434500</v>
      </c>
      <c r="J104" s="3">
        <v>4649216581900</v>
      </c>
      <c r="K104" s="3">
        <v>492738855564.505</v>
      </c>
      <c r="L104" s="3">
        <v>-126746661615.086</v>
      </c>
      <c r="M104" s="3">
        <v>13259531859449.5</v>
      </c>
      <c r="N104" s="3">
        <v>4558713057000.79</v>
      </c>
      <c r="O104" s="3">
        <v>6499936462429.7197</v>
      </c>
      <c r="P104" s="3">
        <v>1191429097245.3899</v>
      </c>
      <c r="Q104" s="3">
        <v>1441708810189.26</v>
      </c>
      <c r="R104" s="3">
        <v>3892275333397.3301</v>
      </c>
      <c r="S104" s="3">
        <v>12769323435136.1</v>
      </c>
      <c r="T104" s="3">
        <v>5816263334494.7402</v>
      </c>
      <c r="U104" s="5">
        <f t="shared" si="1"/>
        <v>-426826437633.39453</v>
      </c>
    </row>
    <row r="105" spans="1:21" x14ac:dyDescent="0.2">
      <c r="A105" s="2">
        <v>44470</v>
      </c>
      <c r="B105" s="3">
        <v>21306735015800</v>
      </c>
      <c r="C105" s="3">
        <v>21974437388800</v>
      </c>
      <c r="D105" s="3">
        <v>4799789285900</v>
      </c>
      <c r="E105" s="3">
        <v>6004158355600</v>
      </c>
      <c r="F105" s="3">
        <v>10176090571600</v>
      </c>
      <c r="G105" s="3">
        <v>3098647833900</v>
      </c>
      <c r="H105" s="3">
        <v>801980787200</v>
      </c>
      <c r="I105" s="3">
        <v>1382275474100</v>
      </c>
      <c r="J105" s="3">
        <v>4625076608000</v>
      </c>
      <c r="K105" s="3">
        <v>1718493988862.73</v>
      </c>
      <c r="L105" s="3">
        <v>-1007224082547.66</v>
      </c>
      <c r="M105" s="3">
        <v>-2222333987382.9502</v>
      </c>
      <c r="N105" s="3">
        <v>1099586457338.3101</v>
      </c>
      <c r="O105" s="3">
        <v>5530393418841.6602</v>
      </c>
      <c r="P105" s="3">
        <v>1007250456780.76</v>
      </c>
      <c r="Q105" s="3">
        <v>-774837534766.37695</v>
      </c>
      <c r="R105" s="3">
        <v>11786783665442</v>
      </c>
      <c r="S105" s="3">
        <v>-10474017571351.1</v>
      </c>
      <c r="T105" s="3">
        <v>3466797758723.71</v>
      </c>
      <c r="U105" s="5">
        <f t="shared" si="1"/>
        <v>106939020283.09668</v>
      </c>
    </row>
    <row r="106" spans="1:21" x14ac:dyDescent="0.2">
      <c r="A106" s="2">
        <v>44562</v>
      </c>
      <c r="B106" s="3">
        <v>23183284329800</v>
      </c>
      <c r="C106" s="3">
        <v>24825086646800</v>
      </c>
      <c r="D106" s="3">
        <v>4886878828700</v>
      </c>
      <c r="E106" s="3">
        <v>6246562830100</v>
      </c>
      <c r="F106" s="3">
        <v>11721248921800</v>
      </c>
      <c r="G106" s="3">
        <v>3206582754800</v>
      </c>
      <c r="H106" s="3">
        <v>813785639800</v>
      </c>
      <c r="I106" s="3">
        <v>1440214319700</v>
      </c>
      <c r="J106" s="3">
        <v>4886751168600</v>
      </c>
      <c r="K106" s="3">
        <v>181092112438.117</v>
      </c>
      <c r="L106" s="3">
        <v>-5412741502367.1699</v>
      </c>
      <c r="M106" s="3">
        <v>25057083828159.301</v>
      </c>
      <c r="N106" s="3">
        <v>-202030128716.70599</v>
      </c>
      <c r="O106" s="3">
        <v>4668550499148.75</v>
      </c>
      <c r="P106" s="3">
        <v>1766700718313.03</v>
      </c>
      <c r="Q106" s="3">
        <v>-941159862619.35596</v>
      </c>
      <c r="R106" s="3">
        <v>-5180772266275.5801</v>
      </c>
      <c r="S106" s="3">
        <v>25038997725489.699</v>
      </c>
      <c r="T106" s="3">
        <v>4035553789484.6001</v>
      </c>
      <c r="U106" s="5">
        <f t="shared" si="1"/>
        <v>-427365295730.104</v>
      </c>
    </row>
    <row r="107" spans="1:21" x14ac:dyDescent="0.2">
      <c r="A107" s="2">
        <v>44652</v>
      </c>
      <c r="B107" s="3">
        <v>24581991378200</v>
      </c>
      <c r="C107" s="3">
        <v>28422939832200</v>
      </c>
      <c r="D107" s="3">
        <v>5393066722200</v>
      </c>
      <c r="E107" s="3">
        <v>6496661190600</v>
      </c>
      <c r="F107" s="3">
        <v>11663159628700</v>
      </c>
      <c r="G107" s="3">
        <v>3437314062300</v>
      </c>
      <c r="H107" s="3">
        <v>949878592200</v>
      </c>
      <c r="I107" s="3">
        <v>1560040383900</v>
      </c>
      <c r="J107" s="3">
        <v>2671140852500</v>
      </c>
      <c r="K107" s="3">
        <v>2120563048934.6399</v>
      </c>
      <c r="L107" s="3">
        <v>-8233681435270.0898</v>
      </c>
      <c r="M107" s="3">
        <v>13545764781474.199</v>
      </c>
      <c r="N107" s="3">
        <v>559044814377.599</v>
      </c>
      <c r="O107" s="3">
        <v>5513120542279.8604</v>
      </c>
      <c r="P107" s="3">
        <v>805766892260.81104</v>
      </c>
      <c r="Q107" s="3">
        <v>-621942011703.52197</v>
      </c>
      <c r="R107" s="3">
        <v>2708601444936.2202</v>
      </c>
      <c r="S107" s="3">
        <v>12654658608125.301</v>
      </c>
      <c r="T107" s="3">
        <v>512684001196.95801</v>
      </c>
      <c r="U107" s="5">
        <f t="shared" si="1"/>
        <v>-2554957183019.5615</v>
      </c>
    </row>
    <row r="108" spans="1:21" x14ac:dyDescent="0.2">
      <c r="A108" s="2">
        <v>44743</v>
      </c>
      <c r="B108" s="3">
        <v>25440261533400</v>
      </c>
      <c r="C108" s="3">
        <v>30965613645900</v>
      </c>
      <c r="D108" s="3">
        <v>5805195356000</v>
      </c>
      <c r="E108" s="3">
        <v>7777724077300</v>
      </c>
      <c r="F108" s="3">
        <v>12378779713800</v>
      </c>
      <c r="G108" s="3">
        <v>3859350472600</v>
      </c>
      <c r="H108" s="3">
        <v>1077203463400</v>
      </c>
      <c r="I108" s="3">
        <v>1637331265400</v>
      </c>
      <c r="J108" s="3">
        <v>461420605300</v>
      </c>
      <c r="K108" s="3">
        <v>-1193612948835.49</v>
      </c>
      <c r="L108" s="3">
        <v>-7385275382115.0898</v>
      </c>
      <c r="M108" s="3">
        <v>5892725490449.46</v>
      </c>
      <c r="N108" s="3">
        <v>-2333136242999.21</v>
      </c>
      <c r="O108" s="3">
        <v>6062746983429.7197</v>
      </c>
      <c r="P108" s="3">
        <v>1696106957045.3899</v>
      </c>
      <c r="Q108" s="3">
        <v>-162333056810.745</v>
      </c>
      <c r="R108" s="3">
        <v>5365567926997.3301</v>
      </c>
      <c r="S108" s="3">
        <v>-5118360788763.8799</v>
      </c>
      <c r="T108" s="3">
        <v>468591251294.73602</v>
      </c>
      <c r="U108" s="5">
        <f t="shared" si="1"/>
        <v>-1206124389833.4412</v>
      </c>
    </row>
    <row r="109" spans="1:21" x14ac:dyDescent="0.2">
      <c r="A109" s="2">
        <v>44835</v>
      </c>
      <c r="B109" s="3">
        <v>25592019607200</v>
      </c>
      <c r="C109" s="3">
        <v>30487761933400</v>
      </c>
      <c r="D109" s="3">
        <v>6285132090600</v>
      </c>
      <c r="E109" s="3">
        <v>7508129864100</v>
      </c>
      <c r="F109" s="3">
        <v>13952862472800</v>
      </c>
      <c r="G109" s="3">
        <v>4343180415400</v>
      </c>
      <c r="H109" s="3">
        <v>1179049610700</v>
      </c>
      <c r="I109" s="3">
        <v>1964536385700</v>
      </c>
      <c r="J109" s="3">
        <v>2705455182700</v>
      </c>
      <c r="K109" s="3">
        <v>1560355905062.73</v>
      </c>
      <c r="L109" s="3">
        <v>-4409878565147.6602</v>
      </c>
      <c r="M109" s="3">
        <v>-13217088522182.9</v>
      </c>
      <c r="N109" s="3">
        <v>-5081026242661.6904</v>
      </c>
      <c r="O109" s="3">
        <v>6876643580041.6602</v>
      </c>
      <c r="P109" s="3">
        <v>2035731419380.76</v>
      </c>
      <c r="Q109" s="3">
        <v>1074089315133.62</v>
      </c>
      <c r="R109" s="3">
        <v>-5815963253657.9805</v>
      </c>
      <c r="S109" s="3">
        <v>-12070702356251.1</v>
      </c>
      <c r="T109" s="3">
        <v>1402419618423.71</v>
      </c>
      <c r="U109" s="5">
        <f t="shared" si="1"/>
        <v>-896568587916.86816</v>
      </c>
    </row>
    <row r="110" spans="1:21" x14ac:dyDescent="0.2">
      <c r="A110" s="2">
        <v>44927</v>
      </c>
      <c r="B110" s="3">
        <v>24153753729700</v>
      </c>
      <c r="C110" s="3">
        <v>27824272170400</v>
      </c>
      <c r="D110" s="3">
        <v>6594328120400</v>
      </c>
      <c r="E110" s="3">
        <v>7763314560300</v>
      </c>
      <c r="F110" s="3">
        <v>13602535711400</v>
      </c>
      <c r="G110" s="3">
        <v>4499500967200</v>
      </c>
      <c r="H110" s="3">
        <v>988988773100</v>
      </c>
      <c r="I110" s="3">
        <v>2059595474100</v>
      </c>
      <c r="J110" s="3">
        <v>3192923162500</v>
      </c>
      <c r="K110" s="3">
        <v>-196725793961.883</v>
      </c>
      <c r="L110" s="3">
        <v>10918799774732.801</v>
      </c>
      <c r="M110" s="3">
        <v>2527282226359.3198</v>
      </c>
      <c r="N110" s="3">
        <v>368108071283.29401</v>
      </c>
      <c r="O110" s="3">
        <v>4743168605348.75</v>
      </c>
      <c r="P110" s="3">
        <v>321193418413.03302</v>
      </c>
      <c r="Q110" s="3">
        <v>-1761895335619.3601</v>
      </c>
      <c r="R110" s="3">
        <v>904196768124.41797</v>
      </c>
      <c r="S110" s="3">
        <v>11383506126989.699</v>
      </c>
      <c r="T110" s="3">
        <v>6582565507984.5996</v>
      </c>
      <c r="U110" s="5">
        <f t="shared" si="1"/>
        <v>931066397869.89258</v>
      </c>
    </row>
    <row r="111" spans="1:21" x14ac:dyDescent="0.2">
      <c r="A111" s="2">
        <v>45017</v>
      </c>
      <c r="B111" s="3">
        <v>24549560833200</v>
      </c>
      <c r="C111" s="3">
        <v>25739453253100</v>
      </c>
      <c r="D111" s="3">
        <v>6938618810800</v>
      </c>
      <c r="E111" s="3">
        <v>7754337274700</v>
      </c>
      <c r="F111" s="3">
        <v>14637859767000</v>
      </c>
      <c r="G111" s="3">
        <v>5493748627600</v>
      </c>
      <c r="H111" s="3">
        <v>967104510300</v>
      </c>
      <c r="I111" s="3">
        <v>2040445430600</v>
      </c>
      <c r="J111" s="3">
        <v>6065159335300</v>
      </c>
      <c r="K111" s="3">
        <v>-726285489165.35498</v>
      </c>
      <c r="L111" s="3">
        <v>4851009738329.9102</v>
      </c>
      <c r="M111" s="3">
        <v>7685806953074.1797</v>
      </c>
      <c r="N111" s="3">
        <v>1020411714377.6</v>
      </c>
      <c r="O111" s="3">
        <v>6606355542679.8604</v>
      </c>
      <c r="P111" s="3">
        <v>-135578749839.189</v>
      </c>
      <c r="Q111" s="3">
        <v>7454234950296.4805</v>
      </c>
      <c r="R111" s="3">
        <v>2333435480736.2202</v>
      </c>
      <c r="S111" s="3">
        <v>6850318833325.2803</v>
      </c>
      <c r="T111" s="3">
        <v>5212275961096.96</v>
      </c>
      <c r="U111" s="5">
        <f t="shared" si="1"/>
        <v>-2277388016319.5586</v>
      </c>
    </row>
    <row r="112" spans="1:21" x14ac:dyDescent="0.2">
      <c r="A112" s="2">
        <v>45108</v>
      </c>
      <c r="B112" s="3">
        <v>25415319032100</v>
      </c>
      <c r="C112" s="3">
        <v>25999640700500</v>
      </c>
      <c r="D112" s="3">
        <v>7402968260600</v>
      </c>
      <c r="E112" s="3">
        <v>8605789496400</v>
      </c>
      <c r="F112" s="3">
        <v>14726135262400</v>
      </c>
      <c r="G112" s="3">
        <v>5421265138200</v>
      </c>
      <c r="H112" s="3">
        <v>1248377093300</v>
      </c>
      <c r="I112" s="3">
        <v>2272163287200</v>
      </c>
      <c r="J112" s="3">
        <v>6493941026100</v>
      </c>
      <c r="K112" s="3">
        <v>-781654034735.495</v>
      </c>
      <c r="L112" s="3">
        <v>1040719719984.91</v>
      </c>
      <c r="M112" s="3">
        <v>12672964181749.5</v>
      </c>
      <c r="N112" s="3">
        <v>1345794557000.79</v>
      </c>
      <c r="O112" s="3">
        <v>9100688024129.7207</v>
      </c>
      <c r="P112" s="3">
        <v>1430668852045.3899</v>
      </c>
      <c r="Q112" s="3">
        <v>-2698571527810.7402</v>
      </c>
      <c r="R112" s="3">
        <v>-14105787048402.699</v>
      </c>
      <c r="S112" s="3">
        <v>34960420010536.102</v>
      </c>
      <c r="T112" s="3">
        <v>7337298523494.7402</v>
      </c>
      <c r="U112" s="5">
        <f t="shared" si="1"/>
        <v>-3545516361733.373</v>
      </c>
    </row>
    <row r="113" spans="1:21" x14ac:dyDescent="0.2">
      <c r="A113" s="2">
        <v>45200</v>
      </c>
      <c r="B113" s="3">
        <v>26184601475700</v>
      </c>
      <c r="C113" s="3">
        <v>27304146179000</v>
      </c>
      <c r="D113" s="3">
        <v>8554361063600</v>
      </c>
      <c r="E113" s="3">
        <v>8671123168700</v>
      </c>
      <c r="F113" s="3">
        <v>14928492256000</v>
      </c>
      <c r="G113" s="3">
        <v>5835646140800</v>
      </c>
      <c r="H113" s="3">
        <v>1277159486900</v>
      </c>
      <c r="I113" s="3">
        <v>2291256949200</v>
      </c>
      <c r="J113" s="3">
        <v>6842441844500</v>
      </c>
      <c r="K113" s="3">
        <v>-458996079537.26703</v>
      </c>
      <c r="L113" s="3">
        <v>2764809633352.3398</v>
      </c>
      <c r="M113" s="3">
        <v>-10986156759982.9</v>
      </c>
      <c r="N113" s="3">
        <v>1510066357338.3101</v>
      </c>
      <c r="O113" s="3">
        <v>7202731452141.6602</v>
      </c>
      <c r="P113" s="3">
        <v>1269851880580.76</v>
      </c>
      <c r="Q113" s="3">
        <v>523709474133.62299</v>
      </c>
      <c r="R113" s="3">
        <v>-2701852810057.98</v>
      </c>
      <c r="S113" s="3">
        <v>-2656845029851.1201</v>
      </c>
      <c r="T113" s="3">
        <v>5202660008323.71</v>
      </c>
      <c r="U113" s="5">
        <f t="shared" si="1"/>
        <v>-1605068919816.8506</v>
      </c>
    </row>
    <row r="114" spans="1:21" x14ac:dyDescent="0.2">
      <c r="A114" s="2">
        <v>45292</v>
      </c>
      <c r="B114" s="3">
        <v>25629286857400</v>
      </c>
      <c r="C114" s="3">
        <v>26893880103100</v>
      </c>
      <c r="D114" s="3">
        <v>7936577075200</v>
      </c>
      <c r="E114" s="3">
        <v>9019939672200</v>
      </c>
      <c r="F114" s="3">
        <v>15883580981200</v>
      </c>
      <c r="G114" s="3">
        <v>5932953600700</v>
      </c>
      <c r="H114" s="3">
        <v>1485460019000</v>
      </c>
      <c r="I114" s="3">
        <v>2558668527500</v>
      </c>
      <c r="J114" s="3">
        <v>6529463029200</v>
      </c>
      <c r="K114" s="3">
        <v>-286315131361.883</v>
      </c>
      <c r="L114" s="3">
        <v>4787527797832.8301</v>
      </c>
      <c r="M114" s="3">
        <v>12463091139559.301</v>
      </c>
      <c r="N114" s="3">
        <v>470262071283.29401</v>
      </c>
      <c r="O114" s="3">
        <v>6277221277648.75</v>
      </c>
      <c r="P114" s="3">
        <v>-676428297986.96704</v>
      </c>
      <c r="Q114" s="3">
        <v>3379914556380.6401</v>
      </c>
      <c r="R114" s="3">
        <v>8522946234624.4199</v>
      </c>
      <c r="S114" s="3">
        <v>7684624846689.7305</v>
      </c>
      <c r="T114" s="3">
        <v>4945641835884.5996</v>
      </c>
      <c r="U114" s="5">
        <f t="shared" si="1"/>
        <v>-144912020630.12891</v>
      </c>
    </row>
    <row r="115" spans="1:21" x14ac:dyDescent="0.2">
      <c r="A115" s="2">
        <v>45383</v>
      </c>
      <c r="B115" s="3">
        <v>26224443696400</v>
      </c>
      <c r="C115" s="3">
        <v>27480186109200</v>
      </c>
      <c r="D115" s="3">
        <v>8719720546400</v>
      </c>
      <c r="E115" s="3">
        <v>9502181029500</v>
      </c>
      <c r="F115" s="3">
        <v>16720831798800</v>
      </c>
      <c r="G115" s="3">
        <v>6637510054700</v>
      </c>
      <c r="H115" s="3">
        <v>1515088121800</v>
      </c>
      <c r="I115" s="3">
        <v>2592973946800</v>
      </c>
      <c r="J115" s="3">
        <v>6967233023100</v>
      </c>
      <c r="K115" s="3">
        <v>-917366337065.35596</v>
      </c>
      <c r="L115" s="3">
        <v>-1651188745170.0901</v>
      </c>
      <c r="M115" s="3">
        <v>6027943532774.1797</v>
      </c>
      <c r="N115" s="3">
        <v>-8668278985622.4004</v>
      </c>
      <c r="O115" s="3">
        <v>8482206888879.8604</v>
      </c>
      <c r="P115" s="3">
        <v>1368311521660.8101</v>
      </c>
      <c r="Q115" s="3">
        <v>2496568111396.48</v>
      </c>
      <c r="R115" s="3">
        <v>-11978667490163.801</v>
      </c>
      <c r="S115" s="3">
        <v>10142776340325.301</v>
      </c>
      <c r="T115" s="3">
        <v>4687384551696.96</v>
      </c>
      <c r="U115" s="5">
        <f t="shared" si="1"/>
        <v>-3443056681119.5576</v>
      </c>
    </row>
    <row r="116" spans="1:21" x14ac:dyDescent="0.2">
      <c r="A116" s="2">
        <v>45474</v>
      </c>
      <c r="B116" s="3">
        <v>26544411482500</v>
      </c>
      <c r="C116" s="3">
        <v>27494064381100</v>
      </c>
      <c r="D116" s="3">
        <v>8517729488200</v>
      </c>
      <c r="E116" s="3">
        <v>9427741126600</v>
      </c>
      <c r="F116" s="3">
        <v>16470574044400</v>
      </c>
      <c r="G116" s="3">
        <v>6408025297500</v>
      </c>
      <c r="H116" s="3">
        <v>1449409910700</v>
      </c>
      <c r="I116" s="3">
        <v>2626695296700</v>
      </c>
      <c r="J116" s="3">
        <v>7025598823700</v>
      </c>
      <c r="K116" s="3">
        <v>2178453314264.51</v>
      </c>
      <c r="L116" s="3">
        <v>5638583392484.9102</v>
      </c>
      <c r="M116" s="3">
        <v>-3242075483550.54</v>
      </c>
      <c r="N116" s="3">
        <v>-3814130642999.21</v>
      </c>
      <c r="O116" s="3">
        <v>7793178160629.7197</v>
      </c>
      <c r="P116" s="3">
        <v>632005181245.39404</v>
      </c>
      <c r="Q116" s="3">
        <v>-3312572251610.7402</v>
      </c>
      <c r="R116" s="3">
        <v>-8910999030502.6699</v>
      </c>
      <c r="S116" s="3">
        <v>11307240628436.1</v>
      </c>
      <c r="T116" s="3">
        <v>7813450460394.7402</v>
      </c>
      <c r="U116" s="5">
        <f t="shared" si="1"/>
        <v>1024883752866.5664</v>
      </c>
    </row>
    <row r="117" spans="1:21" x14ac:dyDescent="0.2">
      <c r="A117" s="2">
        <v>45566</v>
      </c>
      <c r="B117" s="3">
        <v>26528938730800</v>
      </c>
      <c r="C117" s="3">
        <v>26546978098300</v>
      </c>
      <c r="D117" s="3">
        <v>9237219934900</v>
      </c>
      <c r="E117" s="3">
        <v>9341786798700</v>
      </c>
      <c r="F117" s="3">
        <v>15683458550000</v>
      </c>
      <c r="G117" s="3">
        <v>6263223979900</v>
      </c>
      <c r="H117" s="3">
        <v>1401704780600</v>
      </c>
      <c r="I117" s="3">
        <v>2714408942100</v>
      </c>
      <c r="J117" s="3">
        <v>7984924177200</v>
      </c>
      <c r="K117" s="3">
        <v>-4429304697437.2695</v>
      </c>
      <c r="L117" s="3">
        <v>-3588235310847.6602</v>
      </c>
      <c r="M117" s="3">
        <v>1275397438817.05</v>
      </c>
      <c r="N117" s="3">
        <v>1736927557338.3101</v>
      </c>
      <c r="O117" s="3">
        <v>8169779028141.6602</v>
      </c>
      <c r="P117" s="3">
        <v>1169146230980.76</v>
      </c>
      <c r="Q117" s="3">
        <v>-379138752866.37701</v>
      </c>
      <c r="R117" s="3">
        <v>-1875649687457.98</v>
      </c>
      <c r="S117" s="3">
        <v>-1206497029551.1201</v>
      </c>
      <c r="T117" s="3">
        <v>7574878349123.71</v>
      </c>
      <c r="U117" s="5">
        <f t="shared" si="1"/>
        <v>-2118175094216.9033</v>
      </c>
    </row>
    <row r="118" spans="1:21" x14ac:dyDescent="0.2">
      <c r="A118" s="2">
        <v>45658</v>
      </c>
      <c r="B118" s="3">
        <v>27159832107300</v>
      </c>
      <c r="C118" s="3">
        <v>28666235218800</v>
      </c>
      <c r="D118" s="3">
        <v>9110332170100</v>
      </c>
      <c r="E118" s="3">
        <v>9889837578100</v>
      </c>
      <c r="F118" s="3">
        <v>17626771259900</v>
      </c>
      <c r="G118" s="3">
        <v>6662629345100</v>
      </c>
      <c r="H118" s="3">
        <v>1499339382700</v>
      </c>
      <c r="I118" s="3">
        <v>2665185906300</v>
      </c>
      <c r="J118" s="3">
        <v>7512386871600</v>
      </c>
      <c r="K118" s="3">
        <v>2074741298538.1201</v>
      </c>
      <c r="L118" s="3">
        <v>3870017404432.8301</v>
      </c>
      <c r="M118" s="3">
        <v>-3533247939840.6802</v>
      </c>
      <c r="N118" s="3">
        <v>666049771283.29395</v>
      </c>
      <c r="O118" s="3">
        <v>6743649432348.75</v>
      </c>
      <c r="P118" s="3">
        <v>1508655605613.03</v>
      </c>
      <c r="Q118" s="3">
        <v>-3333223473619.3599</v>
      </c>
      <c r="R118" s="3">
        <v>5994094789224.4199</v>
      </c>
      <c r="S118" s="3">
        <v>1245926072789.73</v>
      </c>
      <c r="T118" s="3">
        <v>5940167194984.5996</v>
      </c>
      <c r="U118" s="5">
        <f t="shared" si="1"/>
        <v>-1534410222230.1055</v>
      </c>
    </row>
    <row r="119" spans="1:21" x14ac:dyDescent="0.2">
      <c r="A119" s="2">
        <v>45748</v>
      </c>
      <c r="B119" s="3">
        <v>26309796195500</v>
      </c>
      <c r="C119" s="3">
        <v>26498888640200</v>
      </c>
      <c r="D119" s="3">
        <v>9268706654400</v>
      </c>
      <c r="E119" s="3">
        <v>9658008819900</v>
      </c>
      <c r="F119" s="3">
        <v>16234970090500</v>
      </c>
      <c r="G119" s="3">
        <v>6760981438400</v>
      </c>
      <c r="H119" s="3">
        <v>1293480817000</v>
      </c>
      <c r="I119" s="3">
        <v>3001750125300</v>
      </c>
      <c r="J119" s="3">
        <v>7187324733500</v>
      </c>
      <c r="K119" s="3">
        <v>-619930362965.35596</v>
      </c>
      <c r="L119" s="3">
        <v>5836347926529.9102</v>
      </c>
      <c r="M119" s="3">
        <v>4786551040374.1797</v>
      </c>
      <c r="N119" s="3">
        <v>1683624214377.6001</v>
      </c>
      <c r="O119" s="3">
        <v>8842662719079.8594</v>
      </c>
      <c r="P119" s="3">
        <v>1647011781260.8101</v>
      </c>
      <c r="Q119" s="3">
        <v>5282887759296.4805</v>
      </c>
      <c r="R119" s="3">
        <v>8797346271136.2207</v>
      </c>
      <c r="S119" s="3">
        <v>-3761266243474.7202</v>
      </c>
      <c r="T119" s="3">
        <v>8295279516896.96</v>
      </c>
      <c r="U119" s="5">
        <f t="shared" si="1"/>
        <v>267996452280.44629</v>
      </c>
    </row>
    <row r="120" spans="1:21" x14ac:dyDescent="0.2">
      <c r="A120" s="2">
        <v>45839</v>
      </c>
      <c r="B120" s="3">
        <v>26743927134700</v>
      </c>
      <c r="C120" s="3">
        <v>26689782752600</v>
      </c>
      <c r="D120" s="3">
        <v>8782490210600</v>
      </c>
      <c r="E120" s="3">
        <v>9957637319400</v>
      </c>
      <c r="F120" s="3">
        <v>17742168840300</v>
      </c>
      <c r="G120" s="3">
        <v>6868032964700</v>
      </c>
      <c r="H120" s="3">
        <v>1453773040400</v>
      </c>
      <c r="I120" s="3">
        <v>2876539490300</v>
      </c>
      <c r="J120" s="3">
        <v>8330366699000</v>
      </c>
      <c r="K120" s="3">
        <v>195462845464.505</v>
      </c>
      <c r="L120" s="3">
        <v>3986226949684.9102</v>
      </c>
      <c r="M120" s="3">
        <v>1048149554649.46</v>
      </c>
      <c r="N120" s="3">
        <v>1210953657000.79</v>
      </c>
      <c r="O120" s="3">
        <v>6377233240629.7197</v>
      </c>
      <c r="P120" s="3">
        <v>738210587245.39404</v>
      </c>
      <c r="Q120" s="3">
        <v>1691241342589.25</v>
      </c>
      <c r="R120" s="3">
        <v>2878751046997.3301</v>
      </c>
      <c r="S120" s="3">
        <v>121590810536.11501</v>
      </c>
      <c r="T120" s="3">
        <v>9016860981094.7402</v>
      </c>
      <c r="U120" s="5">
        <f t="shared" si="1"/>
        <v>-1628628521033.4453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ADF61-0AAF-564E-B8DC-817F16E36CE6}">
  <dimension ref="A1:N43"/>
  <sheetViews>
    <sheetView topLeftCell="A32" workbookViewId="0">
      <selection activeCell="N44" sqref="N44"/>
    </sheetView>
  </sheetViews>
  <sheetFormatPr baseColWidth="10" defaultRowHeight="15" x14ac:dyDescent="0.2"/>
  <cols>
    <col min="13" max="13" width="18.33203125" bestFit="1" customWidth="1"/>
  </cols>
  <sheetData>
    <row r="1" spans="1:12" ht="128" x14ac:dyDescent="0.2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</row>
    <row r="2" spans="1:12" x14ac:dyDescent="0.2">
      <c r="A2" s="4">
        <v>42005</v>
      </c>
      <c r="B2" s="3">
        <f>+IIP!B2/GDP!$B241*100000000000</f>
        <v>22570107308.977028</v>
      </c>
      <c r="C2" s="3">
        <f>+IIP!C2/GDP!$B241*100000000000</f>
        <v>4204998580.3751349</v>
      </c>
      <c r="D2" s="3">
        <f>+IIP!D2/GDP!$B241*100000000000</f>
        <v>65527423558.067184</v>
      </c>
      <c r="E2" s="3">
        <f>+IIP!E2/GDP!$B241*100000000000</f>
        <v>45501428632.769623</v>
      </c>
      <c r="F2" s="3">
        <f>+IIP!F2/GDP!$B241*100000000000</f>
        <v>22892886313.232594</v>
      </c>
      <c r="G2" s="3">
        <f>+IIP!G2/GDP!$B241*100000000000</f>
        <v>26623477717.099258</v>
      </c>
      <c r="H2" s="3">
        <f>+IIP!H2/GDP!$B241*100000000000</f>
        <v>42634537244.679001</v>
      </c>
      <c r="I2" s="3">
        <f>+IIP!I2/GDP!$B241*100000000000</f>
        <v>18877950915.672047</v>
      </c>
      <c r="J2" s="3">
        <f>+IIP!J2/GDP!$B241*100000000000</f>
        <v>30445088523.450401</v>
      </c>
      <c r="K2" s="3">
        <f>+IIP!K2/GDP!$B241*100000000000</f>
        <v>33573484381.537094</v>
      </c>
      <c r="L2" s="3">
        <f>+IIP!L2/GDP!$B241*100000000000</f>
        <v>24702759404.948883</v>
      </c>
    </row>
    <row r="3" spans="1:12" x14ac:dyDescent="0.2">
      <c r="A3" s="4">
        <v>42095</v>
      </c>
      <c r="B3" s="3">
        <f>+IIP!B3/GDP!$B242*100000000000</f>
        <v>22438582301.836277</v>
      </c>
      <c r="C3" s="3">
        <f>+IIP!C3/GDP!$B242*100000000000</f>
        <v>4211337492.2707338</v>
      </c>
      <c r="D3" s="3">
        <f>+IIP!D3/GDP!$B242*100000000000</f>
        <v>65353213875.558937</v>
      </c>
      <c r="E3" s="3">
        <f>+IIP!E3/GDP!$B242*100000000000</f>
        <v>46143930334.770988</v>
      </c>
      <c r="F3" s="3">
        <f>+IIP!F3/GDP!$B242*100000000000</f>
        <v>22707358810.637505</v>
      </c>
      <c r="G3" s="3">
        <f>+IIP!G3/GDP!$B242*100000000000</f>
        <v>26845224033.864491</v>
      </c>
      <c r="H3" s="3">
        <f>+IIP!H3/GDP!$B242*100000000000</f>
        <v>42645855064.876839</v>
      </c>
      <c r="I3" s="3">
        <f>+IIP!I3/GDP!$B242*100000000000</f>
        <v>19298706301.061832</v>
      </c>
      <c r="J3" s="3">
        <f>+IIP!J3/GDP!$B242*100000000000</f>
        <v>30745832839.638115</v>
      </c>
      <c r="K3" s="3">
        <f>+IIP!K3/GDP!$B242*100000000000</f>
        <v>35308382836.110191</v>
      </c>
      <c r="L3" s="3">
        <f>+IIP!L3/GDP!$B242*100000000000</f>
        <v>24098766135.897945</v>
      </c>
    </row>
    <row r="4" spans="1:12" x14ac:dyDescent="0.2">
      <c r="A4" s="4">
        <v>42186</v>
      </c>
      <c r="B4" s="3">
        <f>+IIP!B4/GDP!$B243*100000000000</f>
        <v>24146492206.619576</v>
      </c>
      <c r="C4" s="3">
        <f>+IIP!C4/GDP!$B243*100000000000</f>
        <v>4336304699.5717916</v>
      </c>
      <c r="D4" s="3">
        <f>+IIP!D4/GDP!$B243*100000000000</f>
        <v>69046859888.782211</v>
      </c>
      <c r="E4" s="3">
        <f>+IIP!E4/GDP!$B243*100000000000</f>
        <v>49440016671.176376</v>
      </c>
      <c r="F4" s="3">
        <f>+IIP!F4/GDP!$B243*100000000000</f>
        <v>24501368616.965046</v>
      </c>
      <c r="G4" s="3">
        <f>+IIP!G4/GDP!$B243*100000000000</f>
        <v>29081936349.452187</v>
      </c>
      <c r="H4" s="3">
        <f>+IIP!H4/GDP!$B243*100000000000</f>
        <v>44545491271.804008</v>
      </c>
      <c r="I4" s="3">
        <f>+IIP!I4/GDP!$B243*100000000000</f>
        <v>20358080321.570084</v>
      </c>
      <c r="J4" s="3">
        <f>+IIP!J4/GDP!$B243*100000000000</f>
        <v>32151002468.415653</v>
      </c>
      <c r="K4" s="3">
        <f>+IIP!K4/GDP!$B243*100000000000</f>
        <v>36605100895.867935</v>
      </c>
      <c r="L4" s="3">
        <f>+IIP!L4/GDP!$B243*100000000000</f>
        <v>25668442736.343956</v>
      </c>
    </row>
    <row r="5" spans="1:12" x14ac:dyDescent="0.2">
      <c r="A5" s="4">
        <v>42278</v>
      </c>
      <c r="B5" s="3">
        <f>+IIP!B5/GDP!$B244*100000000000</f>
        <v>26374853863.287312</v>
      </c>
      <c r="C5" s="3">
        <f>+IIP!C5/GDP!$B244*100000000000</f>
        <v>4412290718.0567541</v>
      </c>
      <c r="D5" s="3">
        <f>+IIP!D5/GDP!$B244*100000000000</f>
        <v>73599050017.25528</v>
      </c>
      <c r="E5" s="3">
        <f>+IIP!E5/GDP!$B244*100000000000</f>
        <v>52186050385.099594</v>
      </c>
      <c r="F5" s="3">
        <f>+IIP!F5/GDP!$B244*100000000000</f>
        <v>26414654312.728046</v>
      </c>
      <c r="G5" s="3">
        <f>+IIP!G5/GDP!$B244*100000000000</f>
        <v>30804520201.843201</v>
      </c>
      <c r="H5" s="3">
        <f>+IIP!H5/GDP!$B244*100000000000</f>
        <v>47184395704.553741</v>
      </c>
      <c r="I5" s="3">
        <f>+IIP!I5/GDP!$B244*100000000000</f>
        <v>21381530183.253979</v>
      </c>
      <c r="J5" s="3">
        <f>+IIP!J5/GDP!$B244*100000000000</f>
        <v>34724572180.188347</v>
      </c>
      <c r="K5" s="3">
        <f>+IIP!K5/GDP!$B244*100000000000</f>
        <v>40273170083.515755</v>
      </c>
      <c r="L5" s="3">
        <f>+IIP!L5/GDP!$B244*100000000000</f>
        <v>27975841101.196957</v>
      </c>
    </row>
    <row r="6" spans="1:12" x14ac:dyDescent="0.2">
      <c r="A6" s="4">
        <v>42370</v>
      </c>
      <c r="B6" s="3">
        <f>+IIP!B6/GDP!$B245*100000000000</f>
        <v>26322386441.533051</v>
      </c>
      <c r="C6" s="3">
        <f>+IIP!C6/GDP!$B245*100000000000</f>
        <v>4464185988.363018</v>
      </c>
      <c r="D6" s="3">
        <f>+IIP!D6/GDP!$B245*100000000000</f>
        <v>74608485980.044189</v>
      </c>
      <c r="E6" s="3">
        <f>+IIP!E6/GDP!$B245*100000000000</f>
        <v>57075430013.913567</v>
      </c>
      <c r="F6" s="3">
        <f>+IIP!F6/GDP!$B245*100000000000</f>
        <v>27830324738.374039</v>
      </c>
      <c r="G6" s="3">
        <f>+IIP!G6/GDP!$B245*100000000000</f>
        <v>34811915689.40316</v>
      </c>
      <c r="H6" s="3">
        <f>+IIP!H6/GDP!$B245*100000000000</f>
        <v>46778161241.51757</v>
      </c>
      <c r="I6" s="3">
        <f>+IIP!I6/GDP!$B245*100000000000</f>
        <v>22263514324.512047</v>
      </c>
      <c r="J6" s="3">
        <f>+IIP!J6/GDP!$B245*100000000000</f>
        <v>33855491058.804371</v>
      </c>
      <c r="K6" s="3">
        <f>+IIP!K6/GDP!$B245*100000000000</f>
        <v>39178572461.952454</v>
      </c>
      <c r="L6" s="3">
        <f>+IIP!L6/GDP!$B245*100000000000</f>
        <v>27516925938.483776</v>
      </c>
    </row>
    <row r="7" spans="1:12" x14ac:dyDescent="0.2">
      <c r="A7" s="4">
        <v>42461</v>
      </c>
      <c r="B7" s="3">
        <f>+IIP!B7/GDP!$B246*100000000000</f>
        <v>27281531845.462181</v>
      </c>
      <c r="C7" s="3">
        <f>+IIP!C7/GDP!$B246*100000000000</f>
        <v>4460591610.3255749</v>
      </c>
      <c r="D7" s="3">
        <f>+IIP!D7/GDP!$B246*100000000000</f>
        <v>74354719775.391159</v>
      </c>
      <c r="E7" s="3">
        <f>+IIP!E7/GDP!$B246*100000000000</f>
        <v>58250367510.256248</v>
      </c>
      <c r="F7" s="3">
        <f>+IIP!F7/GDP!$B246*100000000000</f>
        <v>27922324667.556496</v>
      </c>
      <c r="G7" s="3">
        <f>+IIP!G7/GDP!$B246*100000000000</f>
        <v>36455280637.39518</v>
      </c>
      <c r="H7" s="3">
        <f>+IIP!H7/GDP!$B246*100000000000</f>
        <v>46432395107.790489</v>
      </c>
      <c r="I7" s="3">
        <f>+IIP!I7/GDP!$B246*100000000000</f>
        <v>21795086872.830887</v>
      </c>
      <c r="J7" s="3">
        <f>+IIP!J7/GDP!$B246*100000000000</f>
        <v>33367944310.028957</v>
      </c>
      <c r="K7" s="3">
        <f>+IIP!K7/GDP!$B246*100000000000</f>
        <v>39765387923.638504</v>
      </c>
      <c r="L7" s="3">
        <f>+IIP!L7/GDP!$B246*100000000000</f>
        <v>27903412652.695858</v>
      </c>
    </row>
    <row r="8" spans="1:12" x14ac:dyDescent="0.2">
      <c r="A8" s="4">
        <v>42552</v>
      </c>
      <c r="B8" s="3">
        <f>+IIP!B8/GDP!$B247*100000000000</f>
        <v>27255778333.396065</v>
      </c>
      <c r="C8" s="3">
        <f>+IIP!C8/GDP!$B247*100000000000</f>
        <v>4434724095.9966078</v>
      </c>
      <c r="D8" s="3">
        <f>+IIP!D8/GDP!$B247*100000000000</f>
        <v>74112235696.351959</v>
      </c>
      <c r="E8" s="3">
        <f>+IIP!E8/GDP!$B247*100000000000</f>
        <v>54506341866.407272</v>
      </c>
      <c r="F8" s="3">
        <f>+IIP!F8/GDP!$B247*100000000000</f>
        <v>27316399164.24255</v>
      </c>
      <c r="G8" s="3">
        <f>+IIP!G8/GDP!$B247*100000000000</f>
        <v>31334604661.784763</v>
      </c>
      <c r="H8" s="3">
        <f>+IIP!H8/GDP!$B247*100000000000</f>
        <v>46795836532.096344</v>
      </c>
      <c r="I8" s="3">
        <f>+IIP!I8/GDP!$B247*100000000000</f>
        <v>23171737204.653416</v>
      </c>
      <c r="J8" s="3">
        <f>+IIP!J8/GDP!$B247*100000000000</f>
        <v>32775752883.945663</v>
      </c>
      <c r="K8" s="3">
        <f>+IIP!K8/GDP!$B247*100000000000</f>
        <v>39889866291.874413</v>
      </c>
      <c r="L8" s="3">
        <f>+IIP!L8/GDP!$B247*100000000000</f>
        <v>27643462502.034294</v>
      </c>
    </row>
    <row r="9" spans="1:12" x14ac:dyDescent="0.2">
      <c r="A9" s="4">
        <v>42644</v>
      </c>
      <c r="B9" s="3">
        <f>+IIP!B9/GDP!$B248*100000000000</f>
        <v>27927058409.123428</v>
      </c>
      <c r="C9" s="3">
        <f>+IIP!C9/GDP!$B248*100000000000</f>
        <v>4557522331.6104889</v>
      </c>
      <c r="D9" s="3">
        <f>+IIP!D9/GDP!$B248*100000000000</f>
        <v>75413088438.564514</v>
      </c>
      <c r="E9" s="3">
        <f>+IIP!E9/GDP!$B248*100000000000</f>
        <v>58213496294.1091</v>
      </c>
      <c r="F9" s="3">
        <f>+IIP!F9/GDP!$B248*100000000000</f>
        <v>28003664397.063828</v>
      </c>
      <c r="G9" s="3">
        <f>+IIP!G9/GDP!$B248*100000000000</f>
        <v>33772226972.325531</v>
      </c>
      <c r="H9" s="3">
        <f>+IIP!H9/GDP!$B248*100000000000</f>
        <v>47409424041.526947</v>
      </c>
      <c r="I9" s="3">
        <f>+IIP!I9/GDP!$B248*100000000000</f>
        <v>24441269321.781185</v>
      </c>
      <c r="J9" s="3">
        <f>+IIP!J9/GDP!$B248*100000000000</f>
        <v>34034732145.844826</v>
      </c>
      <c r="K9" s="3">
        <f>+IIP!K9/GDP!$B248*100000000000</f>
        <v>41558281541.084557</v>
      </c>
      <c r="L9" s="3">
        <f>+IIP!L9/GDP!$B248*100000000000</f>
        <v>27242419109.358601</v>
      </c>
    </row>
    <row r="10" spans="1:12" x14ac:dyDescent="0.2">
      <c r="A10" s="4">
        <v>42736</v>
      </c>
      <c r="B10" s="3">
        <f>+IIP!B10/GDP!$B249*100000000000</f>
        <v>27401809229.06823</v>
      </c>
      <c r="C10" s="3">
        <f>+IIP!C10/GDP!$B249*100000000000</f>
        <v>4741003751.700078</v>
      </c>
      <c r="D10" s="3">
        <f>+IIP!D10/GDP!$B249*100000000000</f>
        <v>76555115493.331894</v>
      </c>
      <c r="E10" s="3">
        <f>+IIP!E10/GDP!$B249*100000000000</f>
        <v>54072679614.49057</v>
      </c>
      <c r="F10" s="3">
        <f>+IIP!F10/GDP!$B249*100000000000</f>
        <v>28153990866.88044</v>
      </c>
      <c r="G10" s="3">
        <f>+IIP!G10/GDP!$B249*100000000000</f>
        <v>29293418201.755135</v>
      </c>
      <c r="H10" s="3">
        <f>+IIP!H10/GDP!$B249*100000000000</f>
        <v>48401124626.299545</v>
      </c>
      <c r="I10" s="3">
        <f>+IIP!I10/GDP!$B249*100000000000</f>
        <v>24779261412.919655</v>
      </c>
      <c r="J10" s="3">
        <f>+IIP!J10/GDP!$B249*100000000000</f>
        <v>32346409786.988178</v>
      </c>
      <c r="K10" s="3">
        <f>+IIP!K10/GDP!$B249*100000000000</f>
        <v>41135272914.834229</v>
      </c>
      <c r="L10" s="3">
        <f>+IIP!L10/GDP!$B249*100000000000</f>
        <v>25970252222.681011</v>
      </c>
    </row>
    <row r="11" spans="1:12" x14ac:dyDescent="0.2">
      <c r="A11" s="4">
        <v>42826</v>
      </c>
      <c r="B11" s="3">
        <f>+IIP!B11/GDP!$B250*100000000000</f>
        <v>24938753426.185566</v>
      </c>
      <c r="C11" s="3">
        <f>+IIP!C11/GDP!$B250*100000000000</f>
        <v>4873934836.653861</v>
      </c>
      <c r="D11" s="3">
        <f>+IIP!D11/GDP!$B250*100000000000</f>
        <v>72050468208.086853</v>
      </c>
      <c r="E11" s="3">
        <f>+IIP!E11/GDP!$B250*100000000000</f>
        <v>51086108769.500137</v>
      </c>
      <c r="F11" s="3">
        <f>+IIP!F11/GDP!$B250*100000000000</f>
        <v>26153026864.508709</v>
      </c>
      <c r="G11" s="3">
        <f>+IIP!G11/GDP!$B250*100000000000</f>
        <v>26169895064.475075</v>
      </c>
      <c r="H11" s="3">
        <f>+IIP!H11/GDP!$B250*100000000000</f>
        <v>45897441343.716179</v>
      </c>
      <c r="I11" s="3">
        <f>+IIP!I11/GDP!$B250*100000000000</f>
        <v>24916213704.995277</v>
      </c>
      <c r="J11" s="3">
        <f>+IIP!J11/GDP!$B250*100000000000</f>
        <v>32649811681.553642</v>
      </c>
      <c r="K11" s="3">
        <f>+IIP!K11/GDP!$B250*100000000000</f>
        <v>40977308954.636314</v>
      </c>
      <c r="L11" s="3">
        <f>+IIP!L11/GDP!$B250*100000000000</f>
        <v>23525207887.382729</v>
      </c>
    </row>
    <row r="12" spans="1:12" x14ac:dyDescent="0.2">
      <c r="A12" s="4">
        <v>42917</v>
      </c>
      <c r="B12" s="3">
        <f>+IIP!B12/GDP!$B251*100000000000</f>
        <v>25355310573.100983</v>
      </c>
      <c r="C12" s="3">
        <f>+IIP!C12/GDP!$B251*100000000000</f>
        <v>4912164634.2639904</v>
      </c>
      <c r="D12" s="3">
        <f>+IIP!D12/GDP!$B251*100000000000</f>
        <v>73116499448.927368</v>
      </c>
      <c r="E12" s="3">
        <f>+IIP!E12/GDP!$B251*100000000000</f>
        <v>53303051348.86911</v>
      </c>
      <c r="F12" s="3">
        <f>+IIP!F12/GDP!$B251*100000000000</f>
        <v>26793311554.240173</v>
      </c>
      <c r="G12" s="3">
        <f>+IIP!G12/GDP!$B251*100000000000</f>
        <v>28107929417.962681</v>
      </c>
      <c r="H12" s="3">
        <f>+IIP!H12/GDP!$B251*100000000000</f>
        <v>46323187894.674454</v>
      </c>
      <c r="I12" s="3">
        <f>+IIP!I12/GDP!$B251*100000000000</f>
        <v>25195121930.936581</v>
      </c>
      <c r="J12" s="3">
        <f>+IIP!J12/GDP!$B251*100000000000</f>
        <v>31794611100.086266</v>
      </c>
      <c r="K12" s="3">
        <f>+IIP!K12/GDP!$B251*100000000000</f>
        <v>39971308744.19297</v>
      </c>
      <c r="L12" s="3">
        <f>+IIP!L12/GDP!$B251*100000000000</f>
        <v>22852896087.06749</v>
      </c>
    </row>
    <row r="13" spans="1:12" x14ac:dyDescent="0.2">
      <c r="A13" s="4">
        <v>43009</v>
      </c>
      <c r="B13" s="3">
        <f>+IIP!B13/GDP!$B252*100000000000</f>
        <v>28574968051.123611</v>
      </c>
      <c r="C13" s="3">
        <f>+IIP!C13/GDP!$B252*100000000000</f>
        <v>5078811070.738699</v>
      </c>
      <c r="D13" s="3">
        <f>+IIP!D13/GDP!$B252*100000000000</f>
        <v>79073061616.928314</v>
      </c>
      <c r="E13" s="3">
        <f>+IIP!E13/GDP!$B252*100000000000</f>
        <v>57678763803.197388</v>
      </c>
      <c r="F13" s="3">
        <f>+IIP!F13/GDP!$B252*100000000000</f>
        <v>29289724980.984577</v>
      </c>
      <c r="G13" s="3">
        <f>+IIP!G13/GDP!$B252*100000000000</f>
        <v>32060422894.852692</v>
      </c>
      <c r="H13" s="3">
        <f>+IIP!H13/GDP!$B252*100000000000</f>
        <v>49783336635.789833</v>
      </c>
      <c r="I13" s="3">
        <f>+IIP!I13/GDP!$B252*100000000000</f>
        <v>25618340908.342361</v>
      </c>
      <c r="J13" s="3">
        <f>+IIP!J13/GDP!$B252*100000000000</f>
        <v>36670272584.146118</v>
      </c>
      <c r="K13" s="3">
        <f>+IIP!K13/GDP!$B252*100000000000</f>
        <v>46276606081.282486</v>
      </c>
      <c r="L13" s="3">
        <f>+IIP!L13/GDP!$B252*100000000000</f>
        <v>25566086965.185863</v>
      </c>
    </row>
    <row r="14" spans="1:12" x14ac:dyDescent="0.2">
      <c r="A14" s="4">
        <v>43101</v>
      </c>
      <c r="B14" s="3">
        <f>+IIP!B14/GDP!$B253*100000000000</f>
        <v>28913441127.784023</v>
      </c>
      <c r="C14" s="3">
        <f>+IIP!C14/GDP!$B253*100000000000</f>
        <v>5075872830.8528194</v>
      </c>
      <c r="D14" s="3">
        <f>+IIP!D14/GDP!$B253*100000000000</f>
        <v>77083727582.787979</v>
      </c>
      <c r="E14" s="3">
        <f>+IIP!E14/GDP!$B253*100000000000</f>
        <v>58769959990.518761</v>
      </c>
      <c r="F14" s="3">
        <f>+IIP!F14/GDP!$B253*100000000000</f>
        <v>29899292802.199871</v>
      </c>
      <c r="G14" s="3">
        <f>+IIP!G14/GDP!$B253*100000000000</f>
        <v>32705957901.530148</v>
      </c>
      <c r="H14" s="3">
        <f>+IIP!H14/GDP!$B253*100000000000</f>
        <v>47184434780.618179</v>
      </c>
      <c r="I14" s="3">
        <f>+IIP!I14/GDP!$B253*100000000000</f>
        <v>26064002088.990223</v>
      </c>
      <c r="J14" s="3">
        <f>+IIP!J14/GDP!$B253*100000000000</f>
        <v>34100746722.542263</v>
      </c>
      <c r="K14" s="3">
        <f>+IIP!K14/GDP!$B253*100000000000</f>
        <v>42258957952.577682</v>
      </c>
      <c r="L14" s="3">
        <f>+IIP!L14/GDP!$B253*100000000000</f>
        <v>24702459324.708508</v>
      </c>
    </row>
    <row r="15" spans="1:12" x14ac:dyDescent="0.2">
      <c r="A15" s="4">
        <v>43191</v>
      </c>
      <c r="B15" s="3">
        <f>+IIP!B15/GDP!$B254*100000000000</f>
        <v>29406175327.374569</v>
      </c>
      <c r="C15" s="3">
        <f>+IIP!C15/GDP!$B254*100000000000</f>
        <v>5066682286.8921585</v>
      </c>
      <c r="D15" s="3">
        <f>+IIP!D15/GDP!$B254*100000000000</f>
        <v>78331032753.518204</v>
      </c>
      <c r="E15" s="3">
        <f>+IIP!E15/GDP!$B254*100000000000</f>
        <v>60495289046.3843</v>
      </c>
      <c r="F15" s="3">
        <f>+IIP!F15/GDP!$B254*100000000000</f>
        <v>30498674139.150238</v>
      </c>
      <c r="G15" s="3">
        <f>+IIP!G15/GDP!$B254*100000000000</f>
        <v>34186587179.899834</v>
      </c>
      <c r="H15" s="3">
        <f>+IIP!H15/GDP!$B254*100000000000</f>
        <v>47832358614.32502</v>
      </c>
      <c r="I15" s="3">
        <f>+IIP!I15/GDP!$B254*100000000000</f>
        <v>26308701866.455124</v>
      </c>
      <c r="J15" s="3">
        <f>+IIP!J15/GDP!$B254*100000000000</f>
        <v>34813172308.294556</v>
      </c>
      <c r="K15" s="3">
        <f>+IIP!K15/GDP!$B254*100000000000</f>
        <v>43189891674.580315</v>
      </c>
      <c r="L15" s="3">
        <f>+IIP!L15/GDP!$B254*100000000000</f>
        <v>24978767835.440937</v>
      </c>
    </row>
    <row r="16" spans="1:12" x14ac:dyDescent="0.2">
      <c r="A16" s="4">
        <v>43282</v>
      </c>
      <c r="B16" s="3">
        <f>+IIP!B16/GDP!$B255*100000000000</f>
        <v>30759278807.272167</v>
      </c>
      <c r="C16" s="3">
        <f>+IIP!C16/GDP!$B255*100000000000</f>
        <v>5103690721.1898994</v>
      </c>
      <c r="D16" s="3">
        <f>+IIP!D16/GDP!$B255*100000000000</f>
        <v>82117887502.576645</v>
      </c>
      <c r="E16" s="3">
        <f>+IIP!E16/GDP!$B255*100000000000</f>
        <v>63844679939.105652</v>
      </c>
      <c r="F16" s="3">
        <f>+IIP!F16/GDP!$B255*100000000000</f>
        <v>32467655782.272141</v>
      </c>
      <c r="G16" s="3">
        <f>+IIP!G16/GDP!$B255*100000000000</f>
        <v>36161657770.866676</v>
      </c>
      <c r="H16" s="3">
        <f>+IIP!H16/GDP!$B255*100000000000</f>
        <v>49650231720.291718</v>
      </c>
      <c r="I16" s="3">
        <f>+IIP!I16/GDP!$B255*100000000000</f>
        <v>27683022168.269226</v>
      </c>
      <c r="J16" s="3">
        <f>+IIP!J16/GDP!$B255*100000000000</f>
        <v>36047812598.864586</v>
      </c>
      <c r="K16" s="3">
        <f>+IIP!K16/GDP!$B255*100000000000</f>
        <v>44464934016.402489</v>
      </c>
      <c r="L16" s="3">
        <f>+IIP!L16/GDP!$B255*100000000000</f>
        <v>25695374710.259876</v>
      </c>
    </row>
    <row r="17" spans="1:12" x14ac:dyDescent="0.2">
      <c r="A17" s="4">
        <v>43374</v>
      </c>
      <c r="B17" s="3">
        <f>+IIP!B17/GDP!$B256*100000000000</f>
        <v>31682019715.472519</v>
      </c>
      <c r="C17" s="3">
        <f>+IIP!C17/GDP!$B256*100000000000</f>
        <v>5234513764.4375973</v>
      </c>
      <c r="D17" s="3">
        <f>+IIP!D17/GDP!$B256*100000000000</f>
        <v>83550194204.520599</v>
      </c>
      <c r="E17" s="3">
        <f>+IIP!E17/GDP!$B256*100000000000</f>
        <v>67327740657.70388</v>
      </c>
      <c r="F17" s="3">
        <f>+IIP!F17/GDP!$B256*100000000000</f>
        <v>33983706939.834862</v>
      </c>
      <c r="G17" s="3">
        <f>+IIP!G17/GDP!$B256*100000000000</f>
        <v>39172728946.394035</v>
      </c>
      <c r="H17" s="3">
        <f>+IIP!H17/GDP!$B256*100000000000</f>
        <v>49566487264.711571</v>
      </c>
      <c r="I17" s="3">
        <f>+IIP!I17/GDP!$B256*100000000000</f>
        <v>28155011711.307499</v>
      </c>
      <c r="J17" s="3">
        <f>+IIP!J17/GDP!$B256*100000000000</f>
        <v>36594087705.688683</v>
      </c>
      <c r="K17" s="3">
        <f>+IIP!K17/GDP!$B256*100000000000</f>
        <v>45355846309.550476</v>
      </c>
      <c r="L17" s="3">
        <f>+IIP!L17/GDP!$B256*100000000000</f>
        <v>25690431210.41457</v>
      </c>
    </row>
    <row r="18" spans="1:12" x14ac:dyDescent="0.2">
      <c r="A18" s="4">
        <v>43466</v>
      </c>
      <c r="B18" s="3">
        <f>+IIP!B18/GDP!$B257*100000000000</f>
        <v>31059571488.05909</v>
      </c>
      <c r="C18" s="3">
        <f>+IIP!C18/GDP!$B257*100000000000</f>
        <v>5213501391.7285538</v>
      </c>
      <c r="D18" s="3">
        <f>+IIP!D18/GDP!$B257*100000000000</f>
        <v>79633161584.474716</v>
      </c>
      <c r="E18" s="3">
        <f>+IIP!E18/GDP!$B257*100000000000</f>
        <v>64577029020.824104</v>
      </c>
      <c r="F18" s="3">
        <f>+IIP!F18/GDP!$B257*100000000000</f>
        <v>32660741150.026936</v>
      </c>
      <c r="G18" s="3">
        <f>+IIP!G18/GDP!$B257*100000000000</f>
        <v>37025217988.144455</v>
      </c>
      <c r="H18" s="3">
        <f>+IIP!H18/GDP!$B257*100000000000</f>
        <v>46972420434.477844</v>
      </c>
      <c r="I18" s="3">
        <f>+IIP!I18/GDP!$B257*100000000000</f>
        <v>27551811032.502304</v>
      </c>
      <c r="J18" s="3">
        <f>+IIP!J18/GDP!$B257*100000000000</f>
        <v>36345379739.217049</v>
      </c>
      <c r="K18" s="3">
        <f>+IIP!K18/GDP!$B257*100000000000</f>
        <v>45326550319.913383</v>
      </c>
      <c r="L18" s="3">
        <f>+IIP!L18/GDP!$B257*100000000000</f>
        <v>24160000859.238167</v>
      </c>
    </row>
    <row r="19" spans="1:12" x14ac:dyDescent="0.2">
      <c r="A19" s="4">
        <v>43556</v>
      </c>
      <c r="B19" s="3">
        <f>+IIP!B19/GDP!$B258*100000000000</f>
        <v>31247833411.842918</v>
      </c>
      <c r="C19" s="3">
        <f>+IIP!C19/GDP!$B258*100000000000</f>
        <v>5274686724.8124819</v>
      </c>
      <c r="D19" s="3">
        <f>+IIP!D19/GDP!$B258*100000000000</f>
        <v>80576873541.341354</v>
      </c>
      <c r="E19" s="3">
        <f>+IIP!E19/GDP!$B258*100000000000</f>
        <v>64997705694.967476</v>
      </c>
      <c r="F19" s="3">
        <f>+IIP!F19/GDP!$B258*100000000000</f>
        <v>33386326131.269707</v>
      </c>
      <c r="G19" s="3">
        <f>+IIP!G19/GDP!$B258*100000000000</f>
        <v>36163157433.349709</v>
      </c>
      <c r="H19" s="3">
        <f>+IIP!H19/GDP!$B258*100000000000</f>
        <v>47190547410.028862</v>
      </c>
      <c r="I19" s="3">
        <f>+IIP!I19/GDP!$B258*100000000000</f>
        <v>28834548261.58852</v>
      </c>
      <c r="J19" s="3">
        <f>+IIP!J19/GDP!$B258*100000000000</f>
        <v>37870643071.908546</v>
      </c>
      <c r="K19" s="3">
        <f>+IIP!K19/GDP!$B258*100000000000</f>
        <v>46998651079.084023</v>
      </c>
      <c r="L19" s="3">
        <f>+IIP!L19/GDP!$B258*100000000000</f>
        <v>24746604618.395393</v>
      </c>
    </row>
    <row r="20" spans="1:12" x14ac:dyDescent="0.2">
      <c r="A20" s="4">
        <v>43647</v>
      </c>
      <c r="B20" s="3">
        <f>+IIP!B20/GDP!$B259*100000000000</f>
        <v>32681499757.694523</v>
      </c>
      <c r="C20" s="3">
        <f>+IIP!C20/GDP!$B259*100000000000</f>
        <v>5430127627.6422672</v>
      </c>
      <c r="D20" s="3">
        <f>+IIP!D20/GDP!$B259*100000000000</f>
        <v>84155438914.770859</v>
      </c>
      <c r="E20" s="3">
        <f>+IIP!E20/GDP!$B259*100000000000</f>
        <v>67801374858.666107</v>
      </c>
      <c r="F20" s="3">
        <f>+IIP!F20/GDP!$B259*100000000000</f>
        <v>35463557005.610954</v>
      </c>
      <c r="G20" s="3">
        <f>+IIP!G20/GDP!$B259*100000000000</f>
        <v>38329585104.648354</v>
      </c>
      <c r="H20" s="3">
        <f>+IIP!H20/GDP!$B259*100000000000</f>
        <v>48691881909.14727</v>
      </c>
      <c r="I20" s="3">
        <f>+IIP!I20/GDP!$B259*100000000000</f>
        <v>29471789753.869587</v>
      </c>
      <c r="J20" s="3">
        <f>+IIP!J20/GDP!$B259*100000000000</f>
        <v>38713954361.180054</v>
      </c>
      <c r="K20" s="3">
        <f>+IIP!K20/GDP!$B259*100000000000</f>
        <v>48592654481.848488</v>
      </c>
      <c r="L20" s="3">
        <f>+IIP!L20/GDP!$B259*100000000000</f>
        <v>25492541317.108925</v>
      </c>
    </row>
    <row r="21" spans="1:12" x14ac:dyDescent="0.2">
      <c r="A21" s="4">
        <v>43739</v>
      </c>
      <c r="B21" s="3">
        <f>+IIP!B21/GDP!$B260*100000000000</f>
        <v>33095850893.603634</v>
      </c>
      <c r="C21" s="3">
        <f>+IIP!C21/GDP!$B260*100000000000</f>
        <v>5584947147.525816</v>
      </c>
      <c r="D21" s="3">
        <f>+IIP!D21/GDP!$B260*100000000000</f>
        <v>81748336042.042694</v>
      </c>
      <c r="E21" s="3">
        <f>+IIP!E21/GDP!$B260*100000000000</f>
        <v>63089131848.857735</v>
      </c>
      <c r="F21" s="3">
        <f>+IIP!F21/GDP!$B260*100000000000</f>
        <v>32663461304.018875</v>
      </c>
      <c r="G21" s="3">
        <f>+IIP!G21/GDP!$B260*100000000000</f>
        <v>31493039413.077915</v>
      </c>
      <c r="H21" s="3">
        <f>+IIP!H21/GDP!$B260*100000000000</f>
        <v>49084874738.049805</v>
      </c>
      <c r="I21" s="3">
        <f>+IIP!I21/GDP!$B260*100000000000</f>
        <v>31596092435.777458</v>
      </c>
      <c r="J21" s="3">
        <f>+IIP!J21/GDP!$B260*100000000000</f>
        <v>39441750388.888657</v>
      </c>
      <c r="K21" s="3">
        <f>+IIP!K21/GDP!$B260*100000000000</f>
        <v>49185010323.65609</v>
      </c>
      <c r="L21" s="3">
        <f>+IIP!L21/GDP!$B260*100000000000</f>
        <v>25456462514.331581</v>
      </c>
    </row>
    <row r="22" spans="1:12" x14ac:dyDescent="0.2">
      <c r="A22" s="4">
        <v>43831</v>
      </c>
      <c r="B22" s="3">
        <f>+IIP!B22/GDP!$B261*100000000000</f>
        <v>35077209436.089027</v>
      </c>
      <c r="C22" s="3">
        <f>+IIP!C22/GDP!$B261*100000000000</f>
        <v>5834324018.7084846</v>
      </c>
      <c r="D22" s="3">
        <f>+IIP!D22/GDP!$B261*100000000000</f>
        <v>86351188245.725449</v>
      </c>
      <c r="E22" s="3">
        <f>+IIP!E22/GDP!$B261*100000000000</f>
        <v>67005250686.203979</v>
      </c>
      <c r="F22" s="3">
        <f>+IIP!F22/GDP!$B261*100000000000</f>
        <v>35296702669.423439</v>
      </c>
      <c r="G22" s="3">
        <f>+IIP!G22/GDP!$B261*100000000000</f>
        <v>34383936334.623154</v>
      </c>
      <c r="H22" s="3">
        <f>+IIP!H22/GDP!$B261*100000000000</f>
        <v>51054485576.332321</v>
      </c>
      <c r="I22" s="3">
        <f>+IIP!I22/GDP!$B261*100000000000</f>
        <v>32621314351.402065</v>
      </c>
      <c r="J22" s="3">
        <f>+IIP!J22/GDP!$B261*100000000000</f>
        <v>39284228599.456375</v>
      </c>
      <c r="K22" s="3">
        <f>+IIP!K22/GDP!$B261*100000000000</f>
        <v>49281751717.353935</v>
      </c>
      <c r="L22" s="3">
        <f>+IIP!L22/GDP!$B261*100000000000</f>
        <v>25873312418.172832</v>
      </c>
    </row>
    <row r="23" spans="1:12" x14ac:dyDescent="0.2">
      <c r="A23" s="4">
        <v>43922</v>
      </c>
      <c r="B23" s="3">
        <f>+IIP!B23/GDP!$B262*100000000000</f>
        <v>37391418289.832962</v>
      </c>
      <c r="C23" s="3">
        <f>+IIP!C23/GDP!$B262*100000000000</f>
        <v>6325605066.3415651</v>
      </c>
      <c r="D23" s="3">
        <f>+IIP!D23/GDP!$B262*100000000000</f>
        <v>92871308817.503525</v>
      </c>
      <c r="E23" s="3">
        <f>+IIP!E23/GDP!$B262*100000000000</f>
        <v>71732403526.529694</v>
      </c>
      <c r="F23" s="3">
        <f>+IIP!F23/GDP!$B262*100000000000</f>
        <v>37819131661.955772</v>
      </c>
      <c r="G23" s="3">
        <f>+IIP!G23/GDP!$B262*100000000000</f>
        <v>36100215858.363045</v>
      </c>
      <c r="H23" s="3">
        <f>+IIP!H23/GDP!$B262*100000000000</f>
        <v>55052177155.695671</v>
      </c>
      <c r="I23" s="3">
        <f>+IIP!I23/GDP!$B262*100000000000</f>
        <v>35632187668.13472</v>
      </c>
      <c r="J23" s="3">
        <f>+IIP!J23/GDP!$B262*100000000000</f>
        <v>41106617251.287735</v>
      </c>
      <c r="K23" s="3">
        <f>+IIP!K23/GDP!$B262*100000000000</f>
        <v>52592643859.707703</v>
      </c>
      <c r="L23" s="3">
        <f>+IIP!L23/GDP!$B262*100000000000</f>
        <v>27620961496.788109</v>
      </c>
    </row>
    <row r="24" spans="1:12" x14ac:dyDescent="0.2">
      <c r="A24" s="4">
        <v>44013</v>
      </c>
      <c r="B24" s="3">
        <f>+IIP!B24/GDP!$B263*100000000000</f>
        <v>36108668939.252655</v>
      </c>
      <c r="C24" s="3">
        <f>+IIP!C24/GDP!$B263*100000000000</f>
        <v>6133378589.6477432</v>
      </c>
      <c r="D24" s="3">
        <f>+IIP!D24/GDP!$B263*100000000000</f>
        <v>89635291070.828812</v>
      </c>
      <c r="E24" s="3">
        <f>+IIP!E24/GDP!$B263*100000000000</f>
        <v>69822683475.662277</v>
      </c>
      <c r="F24" s="3">
        <f>+IIP!F24/GDP!$B263*100000000000</f>
        <v>36563722742.233315</v>
      </c>
      <c r="G24" s="3">
        <f>+IIP!G24/GDP!$B263*100000000000</f>
        <v>35427655098.335823</v>
      </c>
      <c r="H24" s="3">
        <f>+IIP!H24/GDP!$B263*100000000000</f>
        <v>53071568328.582367</v>
      </c>
      <c r="I24" s="3">
        <f>+IIP!I24/GDP!$B263*100000000000</f>
        <v>34395028377.357536</v>
      </c>
      <c r="J24" s="3">
        <f>+IIP!J24/GDP!$B263*100000000000</f>
        <v>39327572456.580124</v>
      </c>
      <c r="K24" s="3">
        <f>+IIP!K24/GDP!$B263*100000000000</f>
        <v>50174195436.304115</v>
      </c>
      <c r="L24" s="3">
        <f>+IIP!L24/GDP!$B263*100000000000</f>
        <v>26449347645.077648</v>
      </c>
    </row>
    <row r="25" spans="1:12" x14ac:dyDescent="0.2">
      <c r="A25" s="4">
        <v>44105</v>
      </c>
      <c r="B25" s="3">
        <f>+IIP!B25/GDP!$B264*100000000000</f>
        <v>37221130509.674324</v>
      </c>
      <c r="C25" s="3">
        <f>+IIP!C25/GDP!$B264*100000000000</f>
        <v>6260405068.0128355</v>
      </c>
      <c r="D25" s="3">
        <f>+IIP!D25/GDP!$B264*100000000000</f>
        <v>89932560310.535217</v>
      </c>
      <c r="E25" s="3">
        <f>+IIP!E25/GDP!$B264*100000000000</f>
        <v>71420667073.083054</v>
      </c>
      <c r="F25" s="3">
        <f>+IIP!F25/GDP!$B264*100000000000</f>
        <v>37649598426.438103</v>
      </c>
      <c r="G25" s="3">
        <f>+IIP!G25/GDP!$B264*100000000000</f>
        <v>37679432752.450195</v>
      </c>
      <c r="H25" s="3">
        <f>+IIP!H25/GDP!$B264*100000000000</f>
        <v>52282961884.123161</v>
      </c>
      <c r="I25" s="3">
        <f>+IIP!I25/GDP!$B264*100000000000</f>
        <v>33741234320.630482</v>
      </c>
      <c r="J25" s="3">
        <f>+IIP!J25/GDP!$B264*100000000000</f>
        <v>39479273066.961349</v>
      </c>
      <c r="K25" s="3">
        <f>+IIP!K25/GDP!$B264*100000000000</f>
        <v>50309350838.603409</v>
      </c>
      <c r="L25" s="3">
        <f>+IIP!L25/GDP!$B264*100000000000</f>
        <v>26280882536.989052</v>
      </c>
    </row>
    <row r="26" spans="1:12" x14ac:dyDescent="0.2">
      <c r="A26" s="4">
        <v>44197</v>
      </c>
      <c r="B26" s="3">
        <f>+IIP!B26/GDP!$B265*100000000000</f>
        <v>36658052574.021988</v>
      </c>
      <c r="C26" s="3">
        <f>+IIP!C26/GDP!$B265*100000000000</f>
        <v>6216998970.3786421</v>
      </c>
      <c r="D26" s="3">
        <f>+IIP!D26/GDP!$B265*100000000000</f>
        <v>86553483875.360229</v>
      </c>
      <c r="E26" s="3">
        <f>+IIP!E26/GDP!$B265*100000000000</f>
        <v>64822770636.30275</v>
      </c>
      <c r="F26" s="3">
        <f>+IIP!F26/GDP!$B265*100000000000</f>
        <v>33638347438.419571</v>
      </c>
      <c r="G26" s="3">
        <f>+IIP!G26/GDP!$B265*100000000000</f>
        <v>31117297868.610855</v>
      </c>
      <c r="H26" s="3">
        <f>+IIP!H26/GDP!$B265*100000000000</f>
        <v>52915136436.971153</v>
      </c>
      <c r="I26" s="3">
        <f>+IIP!I26/GDP!$B265*100000000000</f>
        <v>33705472767.693527</v>
      </c>
      <c r="J26" s="3">
        <f>+IIP!J26/GDP!$B265*100000000000</f>
        <v>44788541813.767532</v>
      </c>
      <c r="K26" s="3">
        <f>+IIP!K26/GDP!$B265*100000000000</f>
        <v>58133449823.582214</v>
      </c>
      <c r="L26" s="3">
        <f>+IIP!L26/GDP!$B265*100000000000</f>
        <v>26926011474.665279</v>
      </c>
    </row>
    <row r="27" spans="1:12" x14ac:dyDescent="0.2">
      <c r="A27" s="4">
        <v>44287</v>
      </c>
      <c r="B27" s="3">
        <f>+IIP!B27/GDP!$B266*100000000000</f>
        <v>37079946158.09819</v>
      </c>
      <c r="C27" s="3">
        <f>+IIP!C27/GDP!$B266*100000000000</f>
        <v>6994660238.674881</v>
      </c>
      <c r="D27" s="3">
        <f>+IIP!D27/GDP!$B266*100000000000</f>
        <v>90577348409.052002</v>
      </c>
      <c r="E27" s="3">
        <f>+IIP!E27/GDP!$B266*100000000000</f>
        <v>67603694055.21328</v>
      </c>
      <c r="F27" s="3">
        <f>+IIP!F27/GDP!$B266*100000000000</f>
        <v>36853981687.986824</v>
      </c>
      <c r="G27" s="3">
        <f>+IIP!G27/GDP!$B266*100000000000</f>
        <v>33300554963.045563</v>
      </c>
      <c r="H27" s="3">
        <f>+IIP!H27/GDP!$B266*100000000000</f>
        <v>53723366721.021851</v>
      </c>
      <c r="I27" s="3">
        <f>+IIP!I27/GDP!$B266*100000000000</f>
        <v>34303139092.138107</v>
      </c>
      <c r="J27" s="3">
        <f>+IIP!J27/GDP!$B266*100000000000</f>
        <v>40512114263.670609</v>
      </c>
      <c r="K27" s="3">
        <f>+IIP!K27/GDP!$B266*100000000000</f>
        <v>54745537997.521935</v>
      </c>
      <c r="L27" s="3">
        <f>+IIP!L27/GDP!$B266*100000000000</f>
        <v>26814486742.872402</v>
      </c>
    </row>
    <row r="28" spans="1:12" x14ac:dyDescent="0.2">
      <c r="A28" s="4">
        <v>44378</v>
      </c>
      <c r="B28" s="3">
        <f>+IIP!B28/GDP!$B267*100000000000</f>
        <v>37694360459.378601</v>
      </c>
      <c r="C28" s="3">
        <f>+IIP!C28/GDP!$B267*100000000000</f>
        <v>7204840932.4446459</v>
      </c>
      <c r="D28" s="3">
        <f>+IIP!D28/GDP!$B267*100000000000</f>
        <v>91877894880.992081</v>
      </c>
      <c r="E28" s="3">
        <f>+IIP!E28/GDP!$B267*100000000000</f>
        <v>70874959436.692169</v>
      </c>
      <c r="F28" s="3">
        <f>+IIP!F28/GDP!$B267*100000000000</f>
        <v>37348181589.373383</v>
      </c>
      <c r="G28" s="3">
        <f>+IIP!G28/GDP!$B267*100000000000</f>
        <v>35219957184.159187</v>
      </c>
      <c r="H28" s="3">
        <f>+IIP!H28/GDP!$B267*100000000000</f>
        <v>54529713291.605827</v>
      </c>
      <c r="I28" s="3">
        <f>+IIP!I28/GDP!$B267*100000000000</f>
        <v>35655002252.563431</v>
      </c>
      <c r="J28" s="3">
        <f>+IIP!J28/GDP!$B267*100000000000</f>
        <v>41492585713.334419</v>
      </c>
      <c r="K28" s="3">
        <f>+IIP!K28/GDP!$B267*100000000000</f>
        <v>53061215026.639397</v>
      </c>
      <c r="L28" s="3">
        <f>+IIP!L28/GDP!$B267*100000000000</f>
        <v>26658702929.355648</v>
      </c>
    </row>
    <row r="29" spans="1:12" x14ac:dyDescent="0.2">
      <c r="A29" s="4">
        <v>44470</v>
      </c>
      <c r="B29" s="3">
        <f>+IIP!B29/GDP!$B268*100000000000</f>
        <v>37684563331.117264</v>
      </c>
      <c r="C29" s="3">
        <f>+IIP!C29/GDP!$B268*100000000000</f>
        <v>7226447770.1280127</v>
      </c>
      <c r="D29" s="3">
        <f>+IIP!D29/GDP!$B268*100000000000</f>
        <v>94194820517.878708</v>
      </c>
      <c r="E29" s="3">
        <f>+IIP!E29/GDP!$B268*100000000000</f>
        <v>75790982746.539093</v>
      </c>
      <c r="F29" s="3">
        <f>+IIP!F29/GDP!$B268*100000000000</f>
        <v>38448120508.694153</v>
      </c>
      <c r="G29" s="3">
        <f>+IIP!G29/GDP!$B268*100000000000</f>
        <v>38914162558.612022</v>
      </c>
      <c r="H29" s="3">
        <f>+IIP!H29/GDP!$B268*100000000000</f>
        <v>55746700009.210236</v>
      </c>
      <c r="I29" s="3">
        <f>+IIP!I29/GDP!$B268*100000000000</f>
        <v>36876820187.924728</v>
      </c>
      <c r="J29" s="3">
        <f>+IIP!J29/GDP!$B268*100000000000</f>
        <v>41254767744.14695</v>
      </c>
      <c r="K29" s="3">
        <f>+IIP!K29/GDP!$B268*100000000000</f>
        <v>51658315535.502998</v>
      </c>
      <c r="L29" s="3">
        <f>+IIP!L29/GDP!$B268*100000000000</f>
        <v>25864360791.493084</v>
      </c>
    </row>
    <row r="30" spans="1:12" x14ac:dyDescent="0.2">
      <c r="A30" s="4">
        <v>44562</v>
      </c>
      <c r="B30" s="3">
        <f>+IIP!B30/GDP!$B269*100000000000</f>
        <v>40012170141.485466</v>
      </c>
      <c r="C30" s="3">
        <f>+IIP!C30/GDP!$B269*100000000000</f>
        <v>7458646725.6309032</v>
      </c>
      <c r="D30" s="3">
        <f>+IIP!D30/GDP!$B269*100000000000</f>
        <v>98330721267.203568</v>
      </c>
      <c r="E30" s="3">
        <f>+IIP!E30/GDP!$B269*100000000000</f>
        <v>80279065534.28891</v>
      </c>
      <c r="F30" s="3">
        <f>+IIP!F30/GDP!$B269*100000000000</f>
        <v>41320284681.843452</v>
      </c>
      <c r="G30" s="3">
        <f>+IIP!G30/GDP!$B269*100000000000</f>
        <v>43067984710.117371</v>
      </c>
      <c r="H30" s="3">
        <f>+IIP!H30/GDP!$B269*100000000000</f>
        <v>57010436585.390259</v>
      </c>
      <c r="I30" s="3">
        <f>+IIP!I30/GDP!$B269*100000000000</f>
        <v>37211080824.173149</v>
      </c>
      <c r="J30" s="3">
        <f>+IIP!J30/GDP!$B269*100000000000</f>
        <v>43094174689.935097</v>
      </c>
      <c r="K30" s="3">
        <f>+IIP!K30/GDP!$B269*100000000000</f>
        <v>53408613275.545883</v>
      </c>
      <c r="L30" s="3">
        <f>+IIP!L30/GDP!$B269*100000000000</f>
        <v>27250288534.975227</v>
      </c>
    </row>
    <row r="31" spans="1:12" x14ac:dyDescent="0.2">
      <c r="A31" s="4">
        <v>44652</v>
      </c>
      <c r="B31" s="3">
        <f>+IIP!B31/GDP!$B270*100000000000</f>
        <v>39707063346.400963</v>
      </c>
      <c r="C31" s="3">
        <f>+IIP!C31/GDP!$B270*100000000000</f>
        <v>7171462324.2364397</v>
      </c>
      <c r="D31" s="3">
        <f>+IIP!D31/GDP!$B270*100000000000</f>
        <v>99215616960.841202</v>
      </c>
      <c r="E31" s="3">
        <f>+IIP!E31/GDP!$B270*100000000000</f>
        <v>79388784983.209122</v>
      </c>
      <c r="F31" s="3">
        <f>+IIP!F31/GDP!$B270*100000000000</f>
        <v>41979188830.543098</v>
      </c>
      <c r="G31" s="3">
        <f>+IIP!G31/GDP!$B270*100000000000</f>
        <v>41949437214.201111</v>
      </c>
      <c r="H31" s="3">
        <f>+IIP!H31/GDP!$B270*100000000000</f>
        <v>57236428130.255264</v>
      </c>
      <c r="I31" s="3">
        <f>+IIP!I31/GDP!$B270*100000000000</f>
        <v>37439347768.978722</v>
      </c>
      <c r="J31" s="3">
        <f>+IIP!J31/GDP!$B270*100000000000</f>
        <v>41134006798.218018</v>
      </c>
      <c r="K31" s="3">
        <f>+IIP!K31/GDP!$B270*100000000000</f>
        <v>51373882295.221519</v>
      </c>
      <c r="L31" s="3">
        <f>+IIP!L31/GDP!$B270*100000000000</f>
        <v>27098674593.466675</v>
      </c>
    </row>
    <row r="32" spans="1:12" x14ac:dyDescent="0.2">
      <c r="A32" s="4">
        <v>44743</v>
      </c>
      <c r="B32" s="3">
        <f>+IIP!B32/GDP!$B271*100000000000</f>
        <v>40600916612.267326</v>
      </c>
      <c r="C32" s="3">
        <f>+IIP!C32/GDP!$B271*100000000000</f>
        <v>7265960410.5120211</v>
      </c>
      <c r="D32" s="3">
        <f>+IIP!D32/GDP!$B271*100000000000</f>
        <v>100294206427.23894</v>
      </c>
      <c r="E32" s="3">
        <f>+IIP!E32/GDP!$B271*100000000000</f>
        <v>82911104649.615677</v>
      </c>
      <c r="F32" s="3">
        <f>+IIP!F32/GDP!$B271*100000000000</f>
        <v>42612212772.845787</v>
      </c>
      <c r="G32" s="3">
        <f>+IIP!G32/GDP!$B271*100000000000</f>
        <v>44381256063.852219</v>
      </c>
      <c r="H32" s="3">
        <f>+IIP!H32/GDP!$B271*100000000000</f>
        <v>57681993654.380417</v>
      </c>
      <c r="I32" s="3">
        <f>+IIP!I32/GDP!$B271*100000000000</f>
        <v>38529848585.793571</v>
      </c>
      <c r="J32" s="3">
        <f>+IIP!J32/GDP!$B271*100000000000</f>
        <v>43392585392.718277</v>
      </c>
      <c r="K32" s="3">
        <f>+IIP!K32/GDP!$B271*100000000000</f>
        <v>53622896275.56501</v>
      </c>
      <c r="L32" s="3">
        <f>+IIP!L32/GDP!$B271*100000000000</f>
        <v>28321064241.411335</v>
      </c>
    </row>
    <row r="33" spans="1:14" x14ac:dyDescent="0.2">
      <c r="A33" s="4">
        <v>44835</v>
      </c>
      <c r="B33" s="3">
        <f>+IIP!B33/GDP!$B272*100000000000</f>
        <v>41329229129.67189</v>
      </c>
      <c r="C33" s="3">
        <f>+IIP!C33/GDP!$B272*100000000000</f>
        <v>7181715031.242382</v>
      </c>
      <c r="D33" s="3">
        <f>+IIP!D33/GDP!$B272*100000000000</f>
        <v>102036485654.83046</v>
      </c>
      <c r="E33" s="3">
        <f>+IIP!E33/GDP!$B272*100000000000</f>
        <v>82359376690.757401</v>
      </c>
      <c r="F33" s="3">
        <f>+IIP!F33/GDP!$B272*100000000000</f>
        <v>44611937770.905067</v>
      </c>
      <c r="G33" s="3">
        <f>+IIP!G33/GDP!$B272*100000000000</f>
        <v>42479908572.105698</v>
      </c>
      <c r="H33" s="3">
        <f>+IIP!H33/GDP!$B272*100000000000</f>
        <v>57424547883.774315</v>
      </c>
      <c r="I33" s="3">
        <f>+IIP!I33/GDP!$B272*100000000000</f>
        <v>39879468118.649406</v>
      </c>
      <c r="J33" s="3">
        <f>+IIP!J33/GDP!$B272*100000000000</f>
        <v>44050089955.919418</v>
      </c>
      <c r="K33" s="3">
        <f>+IIP!K33/GDP!$B272*100000000000</f>
        <v>52671687136.088966</v>
      </c>
      <c r="L33" s="3">
        <f>+IIP!L33/GDP!$B272*100000000000</f>
        <v>28477761499.266041</v>
      </c>
    </row>
    <row r="34" spans="1:14" x14ac:dyDescent="0.2">
      <c r="A34" s="4">
        <v>44927</v>
      </c>
      <c r="B34" s="3">
        <f>+IIP!B34/GDP!$B273*100000000000</f>
        <v>42901203609.447678</v>
      </c>
      <c r="C34" s="3">
        <f>+IIP!C34/GDP!$B273*100000000000</f>
        <v>7315596635.0847101</v>
      </c>
      <c r="D34" s="3">
        <f>+IIP!D34/GDP!$B273*100000000000</f>
        <v>98156324749.69371</v>
      </c>
      <c r="E34" s="3">
        <f>+IIP!E34/GDP!$B273*100000000000</f>
        <v>79052487236.561401</v>
      </c>
      <c r="F34" s="3">
        <f>+IIP!F34/GDP!$B273*100000000000</f>
        <v>43565645272.481133</v>
      </c>
      <c r="G34" s="3">
        <f>+IIP!G34/GDP!$B273*100000000000</f>
        <v>40942363422.504372</v>
      </c>
      <c r="H34" s="3">
        <f>+IIP!H34/GDP!$B273*100000000000</f>
        <v>54590679477.241432</v>
      </c>
      <c r="I34" s="3">
        <f>+IIP!I34/GDP!$B273*100000000000</f>
        <v>38110123814.058571</v>
      </c>
      <c r="J34" s="3">
        <f>+IIP!J34/GDP!$B273*100000000000</f>
        <v>47726096780.543762</v>
      </c>
      <c r="K34" s="3">
        <f>+IIP!K34/GDP!$B273*100000000000</f>
        <v>56482876356.83091</v>
      </c>
      <c r="L34" s="3">
        <f>+IIP!L34/GDP!$B273*100000000000</f>
        <v>28395033280.101212</v>
      </c>
    </row>
    <row r="35" spans="1:14" x14ac:dyDescent="0.2">
      <c r="A35" s="4">
        <v>45017</v>
      </c>
      <c r="B35" s="3">
        <f>+IIP!B35/GDP!$B274*100000000000</f>
        <v>45402669106.021172</v>
      </c>
      <c r="C35" s="3">
        <f>+IIP!C35/GDP!$B274*100000000000</f>
        <v>7297812517.7388706</v>
      </c>
      <c r="D35" s="3">
        <f>+IIP!D35/GDP!$B274*100000000000</f>
        <v>93954477591.443527</v>
      </c>
      <c r="E35" s="3">
        <f>+IIP!E35/GDP!$B274*100000000000</f>
        <v>76397223821.784225</v>
      </c>
      <c r="F35" s="3">
        <f>+IIP!F35/GDP!$B274*100000000000</f>
        <v>40696451802.72551</v>
      </c>
      <c r="G35" s="3">
        <f>+IIP!G35/GDP!$B274*100000000000</f>
        <v>37664122389.563599</v>
      </c>
      <c r="H35" s="3">
        <f>+IIP!H35/GDP!$B274*100000000000</f>
        <v>53258025788.677498</v>
      </c>
      <c r="I35" s="3">
        <f>+IIP!I35/GDP!$B274*100000000000</f>
        <v>38733101432.192932</v>
      </c>
      <c r="J35" s="3">
        <f>+IIP!J35/GDP!$B274*100000000000</f>
        <v>52092821897.894661</v>
      </c>
      <c r="K35" s="3">
        <f>+IIP!K35/GDP!$B274*100000000000</f>
        <v>60779636670.202164</v>
      </c>
      <c r="L35" s="3">
        <f>+IIP!L35/GDP!$B274*100000000000</f>
        <v>30049730770.502586</v>
      </c>
    </row>
    <row r="36" spans="1:14" x14ac:dyDescent="0.2">
      <c r="A36" s="4">
        <v>45108</v>
      </c>
      <c r="B36" s="3">
        <f>+IIP!B36/GDP!$B275*100000000000</f>
        <v>47662997131.482002</v>
      </c>
      <c r="C36" s="3">
        <f>+IIP!C36/GDP!$B275*100000000000</f>
        <v>7564356364.513443</v>
      </c>
      <c r="D36" s="3">
        <f>+IIP!D36/GDP!$B275*100000000000</f>
        <v>92535663713.239212</v>
      </c>
      <c r="E36" s="3">
        <f>+IIP!E36/GDP!$B275*100000000000</f>
        <v>77119055708.332458</v>
      </c>
      <c r="F36" s="3">
        <f>+IIP!F36/GDP!$B275*100000000000</f>
        <v>40901250137.178879</v>
      </c>
      <c r="G36" s="3">
        <f>+IIP!G36/GDP!$B275*100000000000</f>
        <v>36857951701.870743</v>
      </c>
      <c r="H36" s="3">
        <f>+IIP!H36/GDP!$B275*100000000000</f>
        <v>51634413576.048363</v>
      </c>
      <c r="I36" s="3">
        <f>+IIP!I36/GDP!$B275*100000000000</f>
        <v>40261104006.490028</v>
      </c>
      <c r="J36" s="3">
        <f>+IIP!J36/GDP!$B275*100000000000</f>
        <v>54325013498.270325</v>
      </c>
      <c r="K36" s="3">
        <f>+IIP!K36/GDP!$B275*100000000000</f>
        <v>61291591138.282883</v>
      </c>
      <c r="L36" s="3">
        <f>+IIP!L36/GDP!$B275*100000000000</f>
        <v>30153127245.155235</v>
      </c>
    </row>
    <row r="37" spans="1:14" x14ac:dyDescent="0.2">
      <c r="A37" s="4">
        <v>45200</v>
      </c>
      <c r="B37" s="3">
        <f>+IIP!B37/GDP!$B276*100000000000</f>
        <v>46493727804.758484</v>
      </c>
      <c r="C37" s="3">
        <f>+IIP!C37/GDP!$B276*100000000000</f>
        <v>7779887336.4203367</v>
      </c>
      <c r="D37" s="3">
        <f>+IIP!D37/GDP!$B276*100000000000</f>
        <v>89110200097.358688</v>
      </c>
      <c r="E37" s="3">
        <f>+IIP!E37/GDP!$B276*100000000000</f>
        <v>76324927123.748138</v>
      </c>
      <c r="F37" s="3">
        <f>+IIP!F37/GDP!$B276*100000000000</f>
        <v>40782002146.739861</v>
      </c>
      <c r="G37" s="3">
        <f>+IIP!G37/GDP!$B276*100000000000</f>
        <v>37541669602.135857</v>
      </c>
      <c r="H37" s="3">
        <f>+IIP!H37/GDP!$B276*100000000000</f>
        <v>48328197950.642868</v>
      </c>
      <c r="I37" s="3">
        <f>+IIP!I37/GDP!$B276*100000000000</f>
        <v>38783257521.778191</v>
      </c>
      <c r="J37" s="3">
        <f>+IIP!J37/GDP!$B276*100000000000</f>
        <v>49997252092.733978</v>
      </c>
      <c r="K37" s="3">
        <f>+IIP!K37/GDP!$B276*100000000000</f>
        <v>57919472854.164879</v>
      </c>
      <c r="L37" s="3">
        <f>+IIP!L37/GDP!$B276*100000000000</f>
        <v>27221760844.697433</v>
      </c>
    </row>
    <row r="38" spans="1:14" x14ac:dyDescent="0.2">
      <c r="A38" s="4">
        <v>45292</v>
      </c>
      <c r="B38" s="3">
        <f>+IIP!B38/GDP!$B277*100000000000</f>
        <v>47479842623.33094</v>
      </c>
      <c r="C38" s="3">
        <f>+IIP!C38/GDP!$B277*100000000000</f>
        <v>7940722388.8954897</v>
      </c>
      <c r="D38" s="3">
        <f>+IIP!D38/GDP!$B277*100000000000</f>
        <v>95309365187.528076</v>
      </c>
      <c r="E38" s="3">
        <f>+IIP!E38/GDP!$B277*100000000000</f>
        <v>79560445737.928894</v>
      </c>
      <c r="F38" s="3">
        <f>+IIP!F38/GDP!$B277*100000000000</f>
        <v>43685021628.606377</v>
      </c>
      <c r="G38" s="3">
        <f>+IIP!G38/GDP!$B277*100000000000</f>
        <v>40028048455.880966</v>
      </c>
      <c r="H38" s="3">
        <f>+IIP!H38/GDP!$B277*100000000000</f>
        <v>51624343558.949966</v>
      </c>
      <c r="I38" s="3">
        <f>+IIP!I38/GDP!$B277*100000000000</f>
        <v>39532397282.049438</v>
      </c>
      <c r="J38" s="3">
        <f>+IIP!J38/GDP!$B277*100000000000</f>
        <v>50284827366.917885</v>
      </c>
      <c r="K38" s="3">
        <f>+IIP!K38/GDP!$B277*100000000000</f>
        <v>59474576869.910713</v>
      </c>
      <c r="L38" s="3">
        <f>+IIP!L38/GDP!$B277*100000000000</f>
        <v>28226321086.15744</v>
      </c>
    </row>
    <row r="39" spans="1:14" x14ac:dyDescent="0.2">
      <c r="A39" s="4">
        <v>45383</v>
      </c>
      <c r="B39" s="3">
        <f>+IIP!B39/GDP!$B278*100000000000</f>
        <v>49840690179.539833</v>
      </c>
      <c r="C39" s="3">
        <f>+IIP!C39/GDP!$B278*100000000000</f>
        <v>7868483655.393858</v>
      </c>
      <c r="D39" s="3">
        <f>+IIP!D39/GDP!$B278*100000000000</f>
        <v>100471917913.29808</v>
      </c>
      <c r="E39" s="3">
        <f>+IIP!E39/GDP!$B278*100000000000</f>
        <v>85570652697.74086</v>
      </c>
      <c r="F39" s="3">
        <f>+IIP!F39/GDP!$B278*100000000000</f>
        <v>46448054690.086845</v>
      </c>
      <c r="G39" s="3">
        <f>+IIP!G39/GDP!$B278*100000000000</f>
        <v>45692863167.856239</v>
      </c>
      <c r="H39" s="3">
        <f>+IIP!H39/GDP!$B278*100000000000</f>
        <v>54023863223.336708</v>
      </c>
      <c r="I39" s="3">
        <f>+IIP!I39/GDP!$B278*100000000000</f>
        <v>39877789530.022636</v>
      </c>
      <c r="J39" s="3">
        <f>+IIP!J39/GDP!$B278*100000000000</f>
        <v>52945685785.878426</v>
      </c>
      <c r="K39" s="3">
        <f>+IIP!K39/GDP!$B278*100000000000</f>
        <v>62066603925.551399</v>
      </c>
      <c r="L39" s="3">
        <f>+IIP!L39/GDP!$B278*100000000000</f>
        <v>29737631075.69075</v>
      </c>
    </row>
    <row r="40" spans="1:14" x14ac:dyDescent="0.2">
      <c r="A40" s="4">
        <v>45474</v>
      </c>
      <c r="B40" s="3">
        <f>+IIP!B40/GDP!$B279*100000000000</f>
        <v>51273194202.41642</v>
      </c>
      <c r="C40" s="3">
        <f>+IIP!C40/GDP!$B279*100000000000</f>
        <v>8117115251.183836</v>
      </c>
      <c r="D40" s="3">
        <f>+IIP!D40/GDP!$B279*100000000000</f>
        <v>98112902989.154984</v>
      </c>
      <c r="E40" s="3">
        <f>+IIP!E40/GDP!$B279*100000000000</f>
        <v>82006858858.172791</v>
      </c>
      <c r="F40" s="3">
        <f>+IIP!F40/GDP!$B279*100000000000</f>
        <v>45321511176.022186</v>
      </c>
      <c r="G40" s="3">
        <f>+IIP!G40/GDP!$B279*100000000000</f>
        <v>45106700107.79847</v>
      </c>
      <c r="H40" s="3">
        <f>+IIP!H40/GDP!$B279*100000000000</f>
        <v>52791391813.121178</v>
      </c>
      <c r="I40" s="3">
        <f>+IIP!I40/GDP!$B279*100000000000</f>
        <v>36900158750.401787</v>
      </c>
      <c r="J40" s="3">
        <f>+IIP!J40/GDP!$B279*100000000000</f>
        <v>54865308534.037575</v>
      </c>
      <c r="K40" s="3">
        <f>+IIP!K40/GDP!$B279*100000000000</f>
        <v>67214062587.443733</v>
      </c>
      <c r="L40" s="3">
        <f>+IIP!L40/GDP!$B279*100000000000</f>
        <v>30144333697.400185</v>
      </c>
    </row>
    <row r="41" spans="1:14" x14ac:dyDescent="0.2">
      <c r="A41" s="4">
        <v>45566</v>
      </c>
      <c r="B41" s="3">
        <f>+IIP!B41/GDP!$B280*100000000000</f>
        <v>49963287120.393707</v>
      </c>
      <c r="C41" s="3">
        <f>+IIP!C41/GDP!$B280*100000000000</f>
        <v>8244141029.486186</v>
      </c>
      <c r="D41" s="3">
        <f>+IIP!D41/GDP!$B280*100000000000</f>
        <v>99491364287.522736</v>
      </c>
      <c r="E41" s="3">
        <f>+IIP!E41/GDP!$B280*100000000000</f>
        <v>80946697103.733246</v>
      </c>
      <c r="F41" s="3">
        <f>+IIP!F41/GDP!$B280*100000000000</f>
        <v>46404440037.470657</v>
      </c>
      <c r="G41" s="3">
        <f>+IIP!G41/GDP!$B280*100000000000</f>
        <v>44844886725.347885</v>
      </c>
      <c r="H41" s="3">
        <f>+IIP!H41/GDP!$B280*100000000000</f>
        <v>53086924250.075165</v>
      </c>
      <c r="I41" s="3">
        <f>+IIP!I41/GDP!$B280*100000000000</f>
        <v>36101810378.221809</v>
      </c>
      <c r="J41" s="3">
        <f>+IIP!J41/GDP!$B280*100000000000</f>
        <v>51960752684.130638</v>
      </c>
      <c r="K41" s="3">
        <f>+IIP!K41/GDP!$B280*100000000000</f>
        <v>65213920642.778419</v>
      </c>
      <c r="L41" s="3">
        <f>+IIP!L41/GDP!$B280*100000000000</f>
        <v>29528346732.101742</v>
      </c>
    </row>
    <row r="42" spans="1:14" x14ac:dyDescent="0.2">
      <c r="A42" s="4">
        <v>45658</v>
      </c>
      <c r="B42" s="3">
        <f>+IIP!B42/GDP!$B281*100000000000</f>
        <v>52553479079.744011</v>
      </c>
      <c r="C42" s="3">
        <f>+IIP!C42/GDP!$B281*100000000000</f>
        <v>8124282667.924634</v>
      </c>
      <c r="D42" s="3">
        <f>+IIP!D42/GDP!$B281*100000000000</f>
        <v>107023596939.88728</v>
      </c>
      <c r="E42" s="3">
        <f>+IIP!E42/GDP!$B281*100000000000</f>
        <v>91478928212.29599</v>
      </c>
      <c r="F42" s="3">
        <f>+IIP!F42/GDP!$B281*100000000000</f>
        <v>51693825035.781952</v>
      </c>
      <c r="G42" s="3">
        <f>+IIP!G42/GDP!$B281*100000000000</f>
        <v>53935794134.518341</v>
      </c>
      <c r="H42" s="3">
        <f>+IIP!H42/GDP!$B281*100000000000</f>
        <v>55329771904.13221</v>
      </c>
      <c r="I42" s="3">
        <f>+IIP!I42/GDP!$B281*100000000000</f>
        <v>37543134077.779091</v>
      </c>
      <c r="J42" s="3">
        <f>+IIP!J42/GDP!$B281*100000000000</f>
        <v>54500426023.698723</v>
      </c>
      <c r="K42" s="3">
        <f>+IIP!K42/GDP!$B281*100000000000</f>
        <v>67034428638.316856</v>
      </c>
      <c r="L42" s="3">
        <f>+IIP!L42/GDP!$B281*100000000000</f>
        <v>31303164351.029411</v>
      </c>
    </row>
    <row r="43" spans="1:14" x14ac:dyDescent="0.2">
      <c r="A43" s="4">
        <v>45748</v>
      </c>
      <c r="B43" s="3">
        <f>+IIP!B43/GDP!$B282*100000000000</f>
        <v>54884720506.625961</v>
      </c>
      <c r="C43" s="3">
        <f>+IIP!C43/GDP!$B282*100000000000</f>
        <v>8215794588.6435642</v>
      </c>
      <c r="D43" s="3">
        <f>+IIP!D43/GDP!$B282*100000000000</f>
        <v>109477582858.93387</v>
      </c>
      <c r="E43" s="3">
        <f>+IIP!E43/GDP!$B282*100000000000</f>
        <v>89109650734.835907</v>
      </c>
      <c r="F43" s="3">
        <f>+IIP!F43/GDP!$B282*100000000000</f>
        <v>53547054661.71563</v>
      </c>
      <c r="G43" s="3">
        <f>+IIP!G43/GDP!$B282*100000000000</f>
        <v>53757572254.97142</v>
      </c>
      <c r="H43" s="3">
        <f>+IIP!H43/GDP!$B282*100000000000</f>
        <v>55930528197.180466</v>
      </c>
      <c r="I43" s="3">
        <f>+IIP!I43/GDP!$B282*100000000000</f>
        <v>35352078479.838669</v>
      </c>
      <c r="J43" s="3">
        <f>+IIP!J43/GDP!$B282*100000000000</f>
        <v>56356977549.248543</v>
      </c>
      <c r="K43" s="3">
        <f>+IIP!K43/GDP!$B282*100000000000</f>
        <v>69081294361.166153</v>
      </c>
      <c r="L43" s="3">
        <f>+IIP!L43/GDP!$B282*100000000000</f>
        <v>31139015893.845741</v>
      </c>
      <c r="M43" s="5">
        <f>+B43+D43+J43+L43</f>
        <v>251858296808.65408</v>
      </c>
      <c r="N43" s="5">
        <f>+C43+E43+K43</f>
        <v>166406739684.64563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C241-6E4F-7744-AFF5-8E1460F22690}">
  <dimension ref="A1:M48"/>
  <sheetViews>
    <sheetView topLeftCell="A38" workbookViewId="0">
      <selection sqref="A1:M48"/>
    </sheetView>
  </sheetViews>
  <sheetFormatPr baseColWidth="10" defaultRowHeight="15" x14ac:dyDescent="0.2"/>
  <sheetData>
    <row r="1" spans="1:13" ht="128" x14ac:dyDescent="0.2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316</v>
      </c>
    </row>
    <row r="2" spans="1:13" x14ac:dyDescent="0.2">
      <c r="A2" s="2">
        <v>41640</v>
      </c>
      <c r="B2" s="3">
        <v>120690240748551</v>
      </c>
      <c r="C2" s="3">
        <v>22485594953770.398</v>
      </c>
      <c r="D2" s="3">
        <v>350398002835807</v>
      </c>
      <c r="E2" s="3">
        <v>243312018898012</v>
      </c>
      <c r="F2" s="3">
        <v>122416252734178</v>
      </c>
      <c r="G2" s="3">
        <v>142365026947053</v>
      </c>
      <c r="H2" s="3">
        <v>227981750100797</v>
      </c>
      <c r="I2" s="3">
        <v>100946991950968</v>
      </c>
      <c r="J2" s="3">
        <v>162800513670784</v>
      </c>
      <c r="K2" s="3">
        <v>179529138134128</v>
      </c>
      <c r="L2" s="3">
        <v>132094275801294</v>
      </c>
      <c r="M2" s="3">
        <v>318889686005270</v>
      </c>
    </row>
    <row r="3" spans="1:13" x14ac:dyDescent="0.2">
      <c r="A3" s="2">
        <v>41730</v>
      </c>
      <c r="B3" s="3">
        <v>120762677300481</v>
      </c>
      <c r="C3" s="3">
        <v>22665085687739.199</v>
      </c>
      <c r="D3" s="3">
        <v>351725834174362</v>
      </c>
      <c r="E3" s="3">
        <v>248342987691241</v>
      </c>
      <c r="F3" s="3">
        <v>122209211237505</v>
      </c>
      <c r="G3" s="3">
        <v>144478874977560</v>
      </c>
      <c r="H3" s="3">
        <v>229516622936617</v>
      </c>
      <c r="I3" s="3">
        <v>103864112714517</v>
      </c>
      <c r="J3" s="3">
        <v>165471643422138</v>
      </c>
      <c r="K3" s="3">
        <v>190026927061701</v>
      </c>
      <c r="L3" s="3">
        <v>129697655540878</v>
      </c>
      <c r="M3" s="3">
        <v>307126009494936</v>
      </c>
    </row>
    <row r="4" spans="1:13" x14ac:dyDescent="0.2">
      <c r="A4" s="2">
        <v>41821</v>
      </c>
      <c r="B4" s="3">
        <v>130367370206891</v>
      </c>
      <c r="C4" s="3">
        <v>23411791462777.398</v>
      </c>
      <c r="D4" s="3">
        <v>372785308429873</v>
      </c>
      <c r="E4" s="3">
        <v>266927589367998</v>
      </c>
      <c r="F4" s="3">
        <v>132283354688998</v>
      </c>
      <c r="G4" s="3">
        <v>157013926907483</v>
      </c>
      <c r="H4" s="3">
        <v>240501953740804</v>
      </c>
      <c r="I4" s="3">
        <v>109913662459683</v>
      </c>
      <c r="J4" s="3">
        <v>173583873196023</v>
      </c>
      <c r="K4" s="3">
        <v>197631635233708</v>
      </c>
      <c r="L4" s="3">
        <v>138584410033933</v>
      </c>
      <c r="M4" s="3">
        <v>323947345446914</v>
      </c>
    </row>
    <row r="5" spans="1:13" x14ac:dyDescent="0.2">
      <c r="A5" s="2">
        <v>41913</v>
      </c>
      <c r="B5" s="3">
        <v>142240061632078</v>
      </c>
      <c r="C5" s="3">
        <v>23795563263713</v>
      </c>
      <c r="D5" s="3">
        <v>396921001525958</v>
      </c>
      <c r="E5" s="3">
        <v>281440309075749</v>
      </c>
      <c r="F5" s="3">
        <v>142454706172320</v>
      </c>
      <c r="G5" s="3">
        <v>166129331929904</v>
      </c>
      <c r="H5" s="3">
        <v>254466295353781</v>
      </c>
      <c r="I5" s="3">
        <v>115310977145832</v>
      </c>
      <c r="J5" s="3">
        <v>187270242810055</v>
      </c>
      <c r="K5" s="3">
        <v>217193931177462</v>
      </c>
      <c r="L5" s="3">
        <v>150874214623895</v>
      </c>
      <c r="M5" s="3">
        <v>352520898879880</v>
      </c>
    </row>
    <row r="6" spans="1:13" x14ac:dyDescent="0.2">
      <c r="A6" s="2">
        <v>42005</v>
      </c>
      <c r="B6" s="3">
        <v>143538552859551</v>
      </c>
      <c r="C6" s="3">
        <v>24343643684770.398</v>
      </c>
      <c r="D6" s="3">
        <v>406847385680807</v>
      </c>
      <c r="E6" s="3">
        <v>311237913258012</v>
      </c>
      <c r="F6" s="3">
        <v>151761488170178</v>
      </c>
      <c r="G6" s="3">
        <v>189832787822053</v>
      </c>
      <c r="H6" s="3">
        <v>255085897509797</v>
      </c>
      <c r="I6" s="3">
        <v>121405125435968</v>
      </c>
      <c r="J6" s="3">
        <v>184617310581784</v>
      </c>
      <c r="K6" s="3">
        <v>213644595135128</v>
      </c>
      <c r="L6" s="3">
        <v>150052493801294</v>
      </c>
      <c r="M6" s="3">
        <v>332959628673270</v>
      </c>
    </row>
    <row r="7" spans="1:13" x14ac:dyDescent="0.2">
      <c r="A7" s="2">
        <v>42095</v>
      </c>
      <c r="B7" s="3">
        <v>148237340658481</v>
      </c>
      <c r="C7" s="3">
        <v>24237137482739.199</v>
      </c>
      <c r="D7" s="3">
        <v>404014920692362</v>
      </c>
      <c r="E7" s="3">
        <v>316510070659241</v>
      </c>
      <c r="F7" s="3">
        <v>151719162148505</v>
      </c>
      <c r="G7" s="3">
        <v>198083959700560</v>
      </c>
      <c r="H7" s="3">
        <v>252295758543617</v>
      </c>
      <c r="I7" s="3">
        <v>118426110958517</v>
      </c>
      <c r="J7" s="3">
        <v>181308562722138</v>
      </c>
      <c r="K7" s="3">
        <v>216069808302701</v>
      </c>
      <c r="L7" s="3">
        <v>151616401540878</v>
      </c>
      <c r="M7" s="3">
        <v>327330432718936</v>
      </c>
    </row>
    <row r="8" spans="1:13" x14ac:dyDescent="0.2">
      <c r="A8" s="2">
        <v>42186</v>
      </c>
      <c r="B8" s="3">
        <v>148156687306891</v>
      </c>
      <c r="C8" s="3">
        <v>24106228893777.398</v>
      </c>
      <c r="D8" s="3">
        <v>402858549675873</v>
      </c>
      <c r="E8" s="3">
        <v>296285028053998</v>
      </c>
      <c r="F8" s="3">
        <v>148486209412998</v>
      </c>
      <c r="G8" s="3">
        <v>170328330674483</v>
      </c>
      <c r="H8" s="3">
        <v>254372340262804</v>
      </c>
      <c r="I8" s="3">
        <v>125956697379683</v>
      </c>
      <c r="J8" s="3">
        <v>178162109769023</v>
      </c>
      <c r="K8" s="3">
        <v>216832936290708</v>
      </c>
      <c r="L8" s="3">
        <v>150264057033933</v>
      </c>
      <c r="M8" s="3">
        <v>340883012009914</v>
      </c>
    </row>
    <row r="9" spans="1:13" x14ac:dyDescent="0.2">
      <c r="A9" s="2">
        <v>42278</v>
      </c>
      <c r="B9" s="3">
        <v>152075456068078</v>
      </c>
      <c r="C9" s="3">
        <v>24817769095713</v>
      </c>
      <c r="D9" s="3">
        <v>410658353263958</v>
      </c>
      <c r="E9" s="3">
        <v>316998799821749</v>
      </c>
      <c r="F9" s="3">
        <v>152492610298320</v>
      </c>
      <c r="G9" s="3">
        <v>183905040910904</v>
      </c>
      <c r="H9" s="3">
        <v>258165742965781</v>
      </c>
      <c r="I9" s="3">
        <v>133093758910832</v>
      </c>
      <c r="J9" s="3">
        <v>185334500233055</v>
      </c>
      <c r="K9" s="3">
        <v>226303627334462</v>
      </c>
      <c r="L9" s="3">
        <v>148347285623895</v>
      </c>
      <c r="M9" s="3">
        <v>328595672509880</v>
      </c>
    </row>
    <row r="10" spans="1:13" x14ac:dyDescent="0.2">
      <c r="A10" s="2">
        <v>42370</v>
      </c>
      <c r="B10" s="3">
        <v>150084888089551</v>
      </c>
      <c r="C10" s="3">
        <v>25967373597770.398</v>
      </c>
      <c r="D10" s="3">
        <v>419306836473807</v>
      </c>
      <c r="E10" s="3">
        <v>296166285985012</v>
      </c>
      <c r="F10" s="3">
        <v>154204729082178</v>
      </c>
      <c r="G10" s="3">
        <v>160445587947053</v>
      </c>
      <c r="H10" s="3">
        <v>265102107390797</v>
      </c>
      <c r="I10" s="3">
        <v>135720698038968</v>
      </c>
      <c r="J10" s="3">
        <v>177167399874784</v>
      </c>
      <c r="K10" s="3">
        <v>225305664321128</v>
      </c>
      <c r="L10" s="3">
        <v>142243979801294</v>
      </c>
      <c r="M10" s="3">
        <v>341398468473270</v>
      </c>
    </row>
    <row r="11" spans="1:13" x14ac:dyDescent="0.2">
      <c r="A11" s="2">
        <v>42461</v>
      </c>
      <c r="B11" s="3">
        <v>137299334376481</v>
      </c>
      <c r="C11" s="3">
        <v>26833258159739.199</v>
      </c>
      <c r="D11" s="3">
        <v>396671042751362</v>
      </c>
      <c r="E11" s="3">
        <v>281252579472241</v>
      </c>
      <c r="F11" s="3">
        <v>143984469434505</v>
      </c>
      <c r="G11" s="3">
        <v>144077336651560</v>
      </c>
      <c r="H11" s="3">
        <v>252686573317617</v>
      </c>
      <c r="I11" s="3">
        <v>137175242820517</v>
      </c>
      <c r="J11" s="3">
        <v>179752264870138</v>
      </c>
      <c r="K11" s="3">
        <v>225598976334701</v>
      </c>
      <c r="L11" s="3">
        <v>129517114540878</v>
      </c>
      <c r="M11" s="3">
        <v>313067144559936</v>
      </c>
    </row>
    <row r="12" spans="1:13" x14ac:dyDescent="0.2">
      <c r="A12" s="2">
        <v>42552</v>
      </c>
      <c r="B12" s="3">
        <v>141259100579891</v>
      </c>
      <c r="C12" s="3">
        <v>27366573015777.398</v>
      </c>
      <c r="D12" s="3">
        <v>407345471865873</v>
      </c>
      <c r="E12" s="3">
        <v>296961106825998</v>
      </c>
      <c r="F12" s="3">
        <v>149270468637998</v>
      </c>
      <c r="G12" s="3">
        <v>156594446646483</v>
      </c>
      <c r="H12" s="3">
        <v>258075003227804</v>
      </c>
      <c r="I12" s="3">
        <v>140366660179683</v>
      </c>
      <c r="J12" s="3">
        <v>177133628647023</v>
      </c>
      <c r="K12" s="3">
        <v>222687515734708</v>
      </c>
      <c r="L12" s="3">
        <v>127317689033933</v>
      </c>
      <c r="M12" s="3">
        <v>306485059998914</v>
      </c>
    </row>
    <row r="13" spans="1:13" x14ac:dyDescent="0.2">
      <c r="A13" s="2">
        <v>42644</v>
      </c>
      <c r="B13" s="3">
        <v>159108622505078</v>
      </c>
      <c r="C13" s="3">
        <v>28279388868713</v>
      </c>
      <c r="D13" s="3">
        <v>440287663265958</v>
      </c>
      <c r="E13" s="3">
        <v>321161816877749</v>
      </c>
      <c r="F13" s="3">
        <v>163088469143320</v>
      </c>
      <c r="G13" s="3">
        <v>178516025445904</v>
      </c>
      <c r="H13" s="3">
        <v>277199194121781</v>
      </c>
      <c r="I13" s="3">
        <v>142645791431832</v>
      </c>
      <c r="J13" s="3">
        <v>204184184819055</v>
      </c>
      <c r="K13" s="3">
        <v>257673325640462</v>
      </c>
      <c r="L13" s="3">
        <v>142354835623895</v>
      </c>
      <c r="M13" s="3">
        <v>337713234773880</v>
      </c>
    </row>
    <row r="14" spans="1:13" x14ac:dyDescent="0.2">
      <c r="A14" s="2">
        <v>42736</v>
      </c>
      <c r="B14" s="3">
        <v>161467140891551</v>
      </c>
      <c r="C14" s="3">
        <v>28346216899770.398</v>
      </c>
      <c r="D14" s="3">
        <v>430474153769807</v>
      </c>
      <c r="E14" s="3">
        <v>328200900337012</v>
      </c>
      <c r="F14" s="3">
        <v>166972630553178</v>
      </c>
      <c r="G14" s="3">
        <v>182646454607053</v>
      </c>
      <c r="H14" s="3">
        <v>263501523216797</v>
      </c>
      <c r="I14" s="3">
        <v>145554445729968</v>
      </c>
      <c r="J14" s="3">
        <v>190435654172784</v>
      </c>
      <c r="K14" s="3">
        <v>235995192945128</v>
      </c>
      <c r="L14" s="3">
        <v>137950908801294</v>
      </c>
      <c r="M14" s="3">
        <v>326960718171270</v>
      </c>
    </row>
    <row r="15" spans="1:13" x14ac:dyDescent="0.2">
      <c r="A15" s="2">
        <v>42826</v>
      </c>
      <c r="B15" s="3">
        <v>164338498655481</v>
      </c>
      <c r="C15" s="3">
        <v>28315513694739.199</v>
      </c>
      <c r="D15" s="3">
        <v>437758538046362</v>
      </c>
      <c r="E15" s="3">
        <v>338082218001241</v>
      </c>
      <c r="F15" s="3">
        <v>170444005832505</v>
      </c>
      <c r="G15" s="3">
        <v>191054169702560</v>
      </c>
      <c r="H15" s="3">
        <v>267314532213617</v>
      </c>
      <c r="I15" s="3">
        <v>147028048298517</v>
      </c>
      <c r="J15" s="3">
        <v>194555885180138</v>
      </c>
      <c r="K15" s="3">
        <v>241369776105701</v>
      </c>
      <c r="L15" s="3">
        <v>139595617540878</v>
      </c>
      <c r="M15" s="3">
        <v>328774914693936</v>
      </c>
    </row>
    <row r="16" spans="1:13" x14ac:dyDescent="0.2">
      <c r="A16" s="2">
        <v>42917</v>
      </c>
      <c r="B16" s="3">
        <v>170834419956891</v>
      </c>
      <c r="C16" s="3">
        <v>28345464451777.398</v>
      </c>
      <c r="D16" s="3">
        <v>456075767168873</v>
      </c>
      <c r="E16" s="3">
        <v>354587925583998</v>
      </c>
      <c r="F16" s="3">
        <v>180322600463998</v>
      </c>
      <c r="G16" s="3">
        <v>200838773518483</v>
      </c>
      <c r="H16" s="3">
        <v>275753166704804</v>
      </c>
      <c r="I16" s="3">
        <v>153749152065683</v>
      </c>
      <c r="J16" s="3">
        <v>200206487110023</v>
      </c>
      <c r="K16" s="3">
        <v>246954464007708</v>
      </c>
      <c r="L16" s="3">
        <v>142709927033933</v>
      </c>
      <c r="M16" s="3">
        <v>338090446334914</v>
      </c>
    </row>
    <row r="17" spans="1:13" x14ac:dyDescent="0.2">
      <c r="A17" s="2">
        <v>43009</v>
      </c>
      <c r="B17" s="3">
        <v>175364699746078</v>
      </c>
      <c r="C17" s="3">
        <v>28973813628713</v>
      </c>
      <c r="D17" s="3">
        <v>462462773900958</v>
      </c>
      <c r="E17" s="3">
        <v>372669076373749</v>
      </c>
      <c r="F17" s="3">
        <v>188104881484320</v>
      </c>
      <c r="G17" s="3">
        <v>216826891454904</v>
      </c>
      <c r="H17" s="3">
        <v>274357892416781</v>
      </c>
      <c r="I17" s="3">
        <v>155842184918832</v>
      </c>
      <c r="J17" s="3">
        <v>202553727970055</v>
      </c>
      <c r="K17" s="3">
        <v>251051367344462</v>
      </c>
      <c r="L17" s="3">
        <v>142200364623895</v>
      </c>
      <c r="M17" s="3">
        <v>330708746496880</v>
      </c>
    </row>
    <row r="18" spans="1:13" x14ac:dyDescent="0.2">
      <c r="A18" s="2">
        <v>43101</v>
      </c>
      <c r="B18" s="3">
        <v>173556226539551</v>
      </c>
      <c r="C18" s="3">
        <v>29132263751770.398</v>
      </c>
      <c r="D18" s="3">
        <v>444978161959807</v>
      </c>
      <c r="E18" s="3">
        <v>360846751614012</v>
      </c>
      <c r="F18" s="3">
        <v>182503322435178</v>
      </c>
      <c r="G18" s="3">
        <v>206891364335053</v>
      </c>
      <c r="H18" s="3">
        <v>262474839524797</v>
      </c>
      <c r="I18" s="3">
        <v>153955387277968</v>
      </c>
      <c r="J18" s="3">
        <v>203092530175784</v>
      </c>
      <c r="K18" s="3">
        <v>253277964205128</v>
      </c>
      <c r="L18" s="3">
        <v>135002460801294</v>
      </c>
      <c r="M18" s="3">
        <v>313195331046270</v>
      </c>
    </row>
    <row r="19" spans="1:13" x14ac:dyDescent="0.2">
      <c r="A19" s="2">
        <v>43191</v>
      </c>
      <c r="B19" s="3">
        <v>175250817624481</v>
      </c>
      <c r="C19" s="3">
        <v>29582632147739.199</v>
      </c>
      <c r="D19" s="3">
        <v>451908546222362</v>
      </c>
      <c r="E19" s="3">
        <v>364534107585241</v>
      </c>
      <c r="F19" s="3">
        <v>187244372269505</v>
      </c>
      <c r="G19" s="3">
        <v>202817994596560</v>
      </c>
      <c r="H19" s="3">
        <v>264664173952617</v>
      </c>
      <c r="I19" s="3">
        <v>161716112988517</v>
      </c>
      <c r="J19" s="3">
        <v>212394282664138</v>
      </c>
      <c r="K19" s="3">
        <v>263587939691701</v>
      </c>
      <c r="L19" s="3">
        <v>138789228540878</v>
      </c>
      <c r="M19" s="3">
        <v>322168947081936</v>
      </c>
    </row>
    <row r="20" spans="1:13" x14ac:dyDescent="0.2">
      <c r="A20" s="2">
        <v>43282</v>
      </c>
      <c r="B20" s="3">
        <v>183515216373891</v>
      </c>
      <c r="C20" s="3">
        <v>30491594752777.398</v>
      </c>
      <c r="D20" s="3">
        <v>472554922386873</v>
      </c>
      <c r="E20" s="3">
        <v>380722551592998</v>
      </c>
      <c r="F20" s="3">
        <v>199137199501998</v>
      </c>
      <c r="G20" s="3">
        <v>215230701043483</v>
      </c>
      <c r="H20" s="3">
        <v>273417722884804</v>
      </c>
      <c r="I20" s="3">
        <v>165491850548683</v>
      </c>
      <c r="J20" s="3">
        <v>217389035508023</v>
      </c>
      <c r="K20" s="3">
        <v>272860534783708</v>
      </c>
      <c r="L20" s="3">
        <v>143147324033933</v>
      </c>
      <c r="M20" s="3">
        <v>331057962111914</v>
      </c>
    </row>
    <row r="21" spans="1:13" x14ac:dyDescent="0.2">
      <c r="A21" s="2">
        <v>43374</v>
      </c>
      <c r="B21" s="3">
        <v>182105253027078</v>
      </c>
      <c r="C21" s="3">
        <v>30730384201713</v>
      </c>
      <c r="D21" s="3">
        <v>449808692555958</v>
      </c>
      <c r="E21" s="3">
        <v>347139052430749</v>
      </c>
      <c r="F21" s="3">
        <v>179726090277320</v>
      </c>
      <c r="G21" s="3">
        <v>173286008851904</v>
      </c>
      <c r="H21" s="3">
        <v>270082602278781</v>
      </c>
      <c r="I21" s="3">
        <v>173853043578832</v>
      </c>
      <c r="J21" s="3">
        <v>217022670228055</v>
      </c>
      <c r="K21" s="3">
        <v>270633584219462</v>
      </c>
      <c r="L21" s="3">
        <v>140070595623895</v>
      </c>
      <c r="M21" s="3">
        <v>342856411874880</v>
      </c>
    </row>
    <row r="22" spans="1:13" x14ac:dyDescent="0.2">
      <c r="A22" s="2">
        <v>43466</v>
      </c>
      <c r="B22" s="3">
        <v>194465348168551</v>
      </c>
      <c r="C22" s="3">
        <v>32345043116770.398</v>
      </c>
      <c r="D22" s="3">
        <v>478724338592807</v>
      </c>
      <c r="E22" s="3">
        <v>371471950400012</v>
      </c>
      <c r="F22" s="3">
        <v>195682201753178</v>
      </c>
      <c r="G22" s="3">
        <v>190621895476053</v>
      </c>
      <c r="H22" s="3">
        <v>283042136839797</v>
      </c>
      <c r="I22" s="3">
        <v>180850054922968</v>
      </c>
      <c r="J22" s="3">
        <v>217788738469784</v>
      </c>
      <c r="K22" s="3">
        <v>273214236826128</v>
      </c>
      <c r="L22" s="3">
        <v>143439651801294</v>
      </c>
      <c r="M22" s="3">
        <v>357173912496270</v>
      </c>
    </row>
    <row r="23" spans="1:13" x14ac:dyDescent="0.2">
      <c r="A23" s="2">
        <v>43556</v>
      </c>
      <c r="B23" s="3">
        <v>192120621966481</v>
      </c>
      <c r="C23" s="3">
        <v>32501553437739.199</v>
      </c>
      <c r="D23" s="3">
        <v>477181514607362</v>
      </c>
      <c r="E23" s="3">
        <v>368567832165241</v>
      </c>
      <c r="F23" s="3">
        <v>194318253477505</v>
      </c>
      <c r="G23" s="3">
        <v>185486302500560</v>
      </c>
      <c r="H23" s="3">
        <v>282863261130617</v>
      </c>
      <c r="I23" s="3">
        <v>183081529664517</v>
      </c>
      <c r="J23" s="3">
        <v>211209663459138</v>
      </c>
      <c r="K23" s="3">
        <v>270225947859701</v>
      </c>
      <c r="L23" s="3">
        <v>141919096540878</v>
      </c>
      <c r="M23" s="3">
        <v>354331207028936</v>
      </c>
    </row>
    <row r="24" spans="1:13" x14ac:dyDescent="0.2">
      <c r="A24" s="2">
        <v>43647</v>
      </c>
      <c r="B24" s="3">
        <v>195144534937891</v>
      </c>
      <c r="C24" s="3">
        <v>33147034981777.398</v>
      </c>
      <c r="D24" s="3">
        <v>484422098733873</v>
      </c>
      <c r="E24" s="3">
        <v>377347476249998</v>
      </c>
      <c r="F24" s="3">
        <v>197603813148998</v>
      </c>
      <c r="G24" s="3">
        <v>191464085528483</v>
      </c>
      <c r="H24" s="3">
        <v>286818285584804</v>
      </c>
      <c r="I24" s="3">
        <v>185883390721683</v>
      </c>
      <c r="J24" s="3">
        <v>212540674102023</v>
      </c>
      <c r="K24" s="3">
        <v>271159816241708</v>
      </c>
      <c r="L24" s="3">
        <v>142942008033933</v>
      </c>
      <c r="M24" s="3">
        <v>353890421127914</v>
      </c>
    </row>
    <row r="25" spans="1:13" x14ac:dyDescent="0.2">
      <c r="A25" s="2">
        <v>43739</v>
      </c>
      <c r="B25" s="3">
        <v>204391910093078</v>
      </c>
      <c r="C25" s="3">
        <v>34377680964713</v>
      </c>
      <c r="D25" s="3">
        <v>493845499309958</v>
      </c>
      <c r="E25" s="3">
        <v>392191380629749</v>
      </c>
      <c r="F25" s="3">
        <v>206744750394320</v>
      </c>
      <c r="G25" s="3">
        <v>206908579240904</v>
      </c>
      <c r="H25" s="3">
        <v>287100748915781</v>
      </c>
      <c r="I25" s="3">
        <v>185282801388832</v>
      </c>
      <c r="J25" s="3">
        <v>216792018962055</v>
      </c>
      <c r="K25" s="3">
        <v>276263084238462</v>
      </c>
      <c r="L25" s="3">
        <v>144315868623895</v>
      </c>
      <c r="M25" s="3">
        <v>358422104973880</v>
      </c>
    </row>
    <row r="26" spans="1:13" x14ac:dyDescent="0.2">
      <c r="A26" s="2">
        <v>43831</v>
      </c>
      <c r="B26" s="3">
        <v>201915229615551</v>
      </c>
      <c r="C26" s="3">
        <v>34243684169770.398</v>
      </c>
      <c r="D26" s="3">
        <v>476742907589807</v>
      </c>
      <c r="E26" s="3">
        <v>357048552727012</v>
      </c>
      <c r="F26" s="3">
        <v>185282473290178</v>
      </c>
      <c r="G26" s="3">
        <v>171396348223053</v>
      </c>
      <c r="H26" s="3">
        <v>291460434299797</v>
      </c>
      <c r="I26" s="3">
        <v>185652204503968</v>
      </c>
      <c r="J26" s="3">
        <v>246698557873784</v>
      </c>
      <c r="K26" s="3">
        <v>320203285370128</v>
      </c>
      <c r="L26" s="3">
        <v>148310436801294</v>
      </c>
      <c r="M26" s="3">
        <v>362888175461270</v>
      </c>
    </row>
    <row r="27" spans="1:13" x14ac:dyDescent="0.2">
      <c r="A27" s="2">
        <v>43922</v>
      </c>
      <c r="B27" s="3">
        <v>205370136952481</v>
      </c>
      <c r="C27" s="3">
        <v>38740464320739.203</v>
      </c>
      <c r="D27" s="3">
        <v>501669618619362</v>
      </c>
      <c r="E27" s="3">
        <v>374428265009241</v>
      </c>
      <c r="F27" s="3">
        <v>204118615335505</v>
      </c>
      <c r="G27" s="3">
        <v>184437687805560</v>
      </c>
      <c r="H27" s="3">
        <v>297551003283617</v>
      </c>
      <c r="I27" s="3">
        <v>189990577203517</v>
      </c>
      <c r="J27" s="3">
        <v>224379464282138</v>
      </c>
      <c r="K27" s="3">
        <v>303212377605701</v>
      </c>
      <c r="L27" s="3">
        <v>148514099540878</v>
      </c>
      <c r="M27" s="3">
        <v>366335352778936</v>
      </c>
    </row>
    <row r="28" spans="1:13" x14ac:dyDescent="0.2">
      <c r="A28" s="2">
        <v>44013</v>
      </c>
      <c r="B28" s="3">
        <v>207964649226891</v>
      </c>
      <c r="C28" s="3">
        <v>39750036848777.398</v>
      </c>
      <c r="D28" s="3">
        <v>506902198306873</v>
      </c>
      <c r="E28" s="3">
        <v>391026294081998</v>
      </c>
      <c r="F28" s="3">
        <v>206054735743998</v>
      </c>
      <c r="G28" s="3">
        <v>194313047159483</v>
      </c>
      <c r="H28" s="3">
        <v>300847462562804</v>
      </c>
      <c r="I28" s="3">
        <v>196713246922683</v>
      </c>
      <c r="J28" s="3">
        <v>228919947924023</v>
      </c>
      <c r="K28" s="3">
        <v>292745568198708</v>
      </c>
      <c r="L28" s="3">
        <v>147079503033933</v>
      </c>
      <c r="M28" s="3">
        <v>368362805817914</v>
      </c>
    </row>
    <row r="29" spans="1:13" x14ac:dyDescent="0.2">
      <c r="A29" s="2">
        <v>44105</v>
      </c>
      <c r="B29" s="3">
        <v>209821053829078</v>
      </c>
      <c r="C29" s="3">
        <v>40235596555713</v>
      </c>
      <c r="D29" s="3">
        <v>524460276549958</v>
      </c>
      <c r="E29" s="3">
        <v>421990928510749</v>
      </c>
      <c r="F29" s="3">
        <v>214072406571320</v>
      </c>
      <c r="G29" s="3">
        <v>216667247147904</v>
      </c>
      <c r="H29" s="3">
        <v>310387869978781</v>
      </c>
      <c r="I29" s="3">
        <v>205323681362832</v>
      </c>
      <c r="J29" s="3">
        <v>229699327215055</v>
      </c>
      <c r="K29" s="3">
        <v>287624460696462</v>
      </c>
      <c r="L29" s="3">
        <v>144008234623895</v>
      </c>
      <c r="M29" s="3">
        <v>361398456339880</v>
      </c>
    </row>
    <row r="30" spans="1:13" x14ac:dyDescent="0.2">
      <c r="A30" s="2">
        <v>44197</v>
      </c>
      <c r="B30" s="3">
        <v>222994186133551</v>
      </c>
      <c r="C30" s="3">
        <v>41568224126770.398</v>
      </c>
      <c r="D30" s="3">
        <v>548012744206807</v>
      </c>
      <c r="E30" s="3">
        <v>447407996594012</v>
      </c>
      <c r="F30" s="3">
        <v>230284516457178</v>
      </c>
      <c r="G30" s="3">
        <v>240024726599053</v>
      </c>
      <c r="H30" s="3">
        <v>317728227749797</v>
      </c>
      <c r="I30" s="3">
        <v>207383269994968</v>
      </c>
      <c r="J30" s="3">
        <v>240170687520784</v>
      </c>
      <c r="K30" s="3">
        <v>297654693754128</v>
      </c>
      <c r="L30" s="3">
        <v>151870190801294</v>
      </c>
      <c r="M30" s="3">
        <v>375530738254270</v>
      </c>
    </row>
    <row r="31" spans="1:13" x14ac:dyDescent="0.2">
      <c r="A31" s="2">
        <v>44287</v>
      </c>
      <c r="B31" s="3">
        <v>222406964973481</v>
      </c>
      <c r="C31" s="3">
        <v>40168751741739.203</v>
      </c>
      <c r="D31" s="3">
        <v>555725918427362</v>
      </c>
      <c r="E31" s="3">
        <v>444671986115241</v>
      </c>
      <c r="F31" s="3">
        <v>235133580602505</v>
      </c>
      <c r="G31" s="3">
        <v>234966936027560</v>
      </c>
      <c r="H31" s="3">
        <v>320592337824617</v>
      </c>
      <c r="I31" s="3">
        <v>209705050087517</v>
      </c>
      <c r="J31" s="3">
        <v>230399552074138</v>
      </c>
      <c r="K31" s="3">
        <v>287755081268701</v>
      </c>
      <c r="L31" s="3">
        <v>151784933540878</v>
      </c>
      <c r="M31" s="3">
        <v>390074722070936</v>
      </c>
    </row>
    <row r="32" spans="1:13" x14ac:dyDescent="0.2">
      <c r="A32" s="2">
        <v>44378</v>
      </c>
      <c r="B32" s="3">
        <v>226474024110891</v>
      </c>
      <c r="C32" s="3">
        <v>40529904999777.398</v>
      </c>
      <c r="D32" s="3">
        <v>559446298749873</v>
      </c>
      <c r="E32" s="3">
        <v>462482453112998</v>
      </c>
      <c r="F32" s="3">
        <v>237693138681998</v>
      </c>
      <c r="G32" s="3">
        <v>247560954149483</v>
      </c>
      <c r="H32" s="3">
        <v>321753160067804</v>
      </c>
      <c r="I32" s="3">
        <v>214921498963683</v>
      </c>
      <c r="J32" s="3">
        <v>242046097735023</v>
      </c>
      <c r="K32" s="3">
        <v>299111303815708</v>
      </c>
      <c r="L32" s="3">
        <v>157976369033933</v>
      </c>
      <c r="M32" s="3">
        <v>383655520493914</v>
      </c>
    </row>
    <row r="33" spans="1:13" x14ac:dyDescent="0.2">
      <c r="A33" s="2">
        <v>44470</v>
      </c>
      <c r="B33" s="3">
        <v>234447450170078</v>
      </c>
      <c r="C33" s="3">
        <v>40739564041713</v>
      </c>
      <c r="D33" s="3">
        <v>578820229407958</v>
      </c>
      <c r="E33" s="3">
        <v>467198306606749</v>
      </c>
      <c r="F33" s="3">
        <v>253069202542320</v>
      </c>
      <c r="G33" s="3">
        <v>240974885278904</v>
      </c>
      <c r="H33" s="3">
        <v>325751026864781</v>
      </c>
      <c r="I33" s="3">
        <v>226223421327832</v>
      </c>
      <c r="J33" s="3">
        <v>249882020241055</v>
      </c>
      <c r="K33" s="3">
        <v>298789573511462</v>
      </c>
      <c r="L33" s="3">
        <v>161545199623895</v>
      </c>
      <c r="M33" s="3">
        <v>419314867974880</v>
      </c>
    </row>
    <row r="34" spans="1:13" x14ac:dyDescent="0.2">
      <c r="A34" s="2">
        <v>44562</v>
      </c>
      <c r="B34" s="3">
        <v>249815338863551</v>
      </c>
      <c r="C34" s="3">
        <v>42598997198770.398</v>
      </c>
      <c r="D34" s="3">
        <v>571568008957807</v>
      </c>
      <c r="E34" s="3">
        <v>460325637173012</v>
      </c>
      <c r="F34" s="3">
        <v>253684407916178</v>
      </c>
      <c r="G34" s="3">
        <v>238408938019053</v>
      </c>
      <c r="H34" s="3">
        <v>317883601041797</v>
      </c>
      <c r="I34" s="3">
        <v>221916699153968</v>
      </c>
      <c r="J34" s="3">
        <v>277910875144784</v>
      </c>
      <c r="K34" s="3">
        <v>328901935375128</v>
      </c>
      <c r="L34" s="3">
        <v>165345357801294</v>
      </c>
      <c r="M34" s="3">
        <v>429730300618270</v>
      </c>
    </row>
    <row r="35" spans="1:13" x14ac:dyDescent="0.2">
      <c r="A35" s="2">
        <v>44652</v>
      </c>
      <c r="B35" s="3">
        <v>268880009363481</v>
      </c>
      <c r="C35" s="3">
        <v>43218514169739.203</v>
      </c>
      <c r="D35" s="3">
        <v>556409596879362</v>
      </c>
      <c r="E35" s="3">
        <v>452433450742241</v>
      </c>
      <c r="F35" s="3">
        <v>241009230453505</v>
      </c>
      <c r="G35" s="3">
        <v>223051414821560</v>
      </c>
      <c r="H35" s="3">
        <v>315400366425617</v>
      </c>
      <c r="I35" s="3">
        <v>229382035920517</v>
      </c>
      <c r="J35" s="3">
        <v>308499890325138</v>
      </c>
      <c r="K35" s="3">
        <v>359944241137701</v>
      </c>
      <c r="L35" s="3">
        <v>177958081540878</v>
      </c>
      <c r="M35" s="3">
        <v>453481622951936</v>
      </c>
    </row>
    <row r="36" spans="1:13" x14ac:dyDescent="0.2">
      <c r="A36" s="2">
        <v>44743</v>
      </c>
      <c r="B36" s="3">
        <v>282737899906891</v>
      </c>
      <c r="C36" s="3">
        <v>44871920805777.398</v>
      </c>
      <c r="D36" s="3">
        <v>548923500395873</v>
      </c>
      <c r="E36" s="3">
        <v>457471857961998</v>
      </c>
      <c r="F36" s="3">
        <v>242627074739998</v>
      </c>
      <c r="G36" s="3">
        <v>218642143512483</v>
      </c>
      <c r="H36" s="3">
        <v>306296425655804</v>
      </c>
      <c r="I36" s="3">
        <v>238829714449683</v>
      </c>
      <c r="J36" s="3">
        <v>322257120897023</v>
      </c>
      <c r="K36" s="3">
        <v>363583005755708</v>
      </c>
      <c r="L36" s="3">
        <v>178868984033933</v>
      </c>
      <c r="M36" s="3">
        <v>462002283948914</v>
      </c>
    </row>
    <row r="37" spans="1:13" x14ac:dyDescent="0.2">
      <c r="A37" s="2">
        <v>44835</v>
      </c>
      <c r="B37" s="3">
        <v>276577424567078</v>
      </c>
      <c r="C37" s="3">
        <v>46280246917713</v>
      </c>
      <c r="D37" s="3">
        <v>530090203759958</v>
      </c>
      <c r="E37" s="3">
        <v>454034399280749</v>
      </c>
      <c r="F37" s="3">
        <v>242600059298320</v>
      </c>
      <c r="G37" s="3">
        <v>223324280128904</v>
      </c>
      <c r="H37" s="3">
        <v>287490144461781</v>
      </c>
      <c r="I37" s="3">
        <v>230710119152832</v>
      </c>
      <c r="J37" s="3">
        <v>297418853513055</v>
      </c>
      <c r="K37" s="3">
        <v>344545799845462</v>
      </c>
      <c r="L37" s="3">
        <v>161934197623895</v>
      </c>
      <c r="M37" s="3">
        <v>421406667967880</v>
      </c>
    </row>
    <row r="38" spans="1:13" x14ac:dyDescent="0.2">
      <c r="A38" s="2">
        <v>44927</v>
      </c>
      <c r="B38" s="3">
        <v>282191079409551</v>
      </c>
      <c r="C38" s="3">
        <v>47194786216770.398</v>
      </c>
      <c r="D38" s="3">
        <v>566460442033807</v>
      </c>
      <c r="E38" s="3">
        <v>472858518913012</v>
      </c>
      <c r="F38" s="3">
        <v>259636989642178</v>
      </c>
      <c r="G38" s="3">
        <v>237902182828053</v>
      </c>
      <c r="H38" s="3">
        <v>306823452391797</v>
      </c>
      <c r="I38" s="3">
        <v>234956336084968</v>
      </c>
      <c r="J38" s="3">
        <v>298862189269784</v>
      </c>
      <c r="K38" s="3">
        <v>353480426999128</v>
      </c>
      <c r="L38" s="3">
        <v>167759949801294</v>
      </c>
      <c r="M38" s="3">
        <v>438569623958270</v>
      </c>
    </row>
    <row r="39" spans="1:13" x14ac:dyDescent="0.2">
      <c r="A39" s="2">
        <v>45017</v>
      </c>
      <c r="B39" s="3">
        <v>301895676484481</v>
      </c>
      <c r="C39" s="3">
        <v>47661081487739.203</v>
      </c>
      <c r="D39" s="3">
        <v>608579807319362</v>
      </c>
      <c r="E39" s="3">
        <v>518319669939241</v>
      </c>
      <c r="F39" s="3">
        <v>281345760693505</v>
      </c>
      <c r="G39" s="3">
        <v>276771404787560</v>
      </c>
      <c r="H39" s="3">
        <v>327234046626617</v>
      </c>
      <c r="I39" s="3">
        <v>241548265152517</v>
      </c>
      <c r="J39" s="3">
        <v>320703296236138</v>
      </c>
      <c r="K39" s="3">
        <v>375950640163701</v>
      </c>
      <c r="L39" s="3">
        <v>180127165540878</v>
      </c>
      <c r="M39" s="3">
        <v>464780054835936</v>
      </c>
    </row>
    <row r="40" spans="1:13" x14ac:dyDescent="0.2">
      <c r="A40" s="2">
        <v>45108</v>
      </c>
      <c r="B40" s="3">
        <v>313676071099891</v>
      </c>
      <c r="C40" s="3">
        <v>49658400656777.398</v>
      </c>
      <c r="D40" s="3">
        <v>600229231132873</v>
      </c>
      <c r="E40" s="3">
        <v>501696640710998</v>
      </c>
      <c r="F40" s="3">
        <v>277265221781998</v>
      </c>
      <c r="G40" s="3">
        <v>275951063517483</v>
      </c>
      <c r="H40" s="3">
        <v>322964009350804</v>
      </c>
      <c r="I40" s="3">
        <v>225745577193683</v>
      </c>
      <c r="J40" s="3">
        <v>335651692631023</v>
      </c>
      <c r="K40" s="3">
        <v>411198159253708</v>
      </c>
      <c r="L40" s="3">
        <v>184415196033933</v>
      </c>
      <c r="M40" s="3">
        <v>465055326511914</v>
      </c>
    </row>
    <row r="41" spans="1:13" x14ac:dyDescent="0.2">
      <c r="A41" s="2">
        <v>45200</v>
      </c>
      <c r="B41" s="3">
        <v>309454913420078</v>
      </c>
      <c r="C41" s="3">
        <v>51061291110713</v>
      </c>
      <c r="D41" s="3">
        <v>616214290453958</v>
      </c>
      <c r="E41" s="3">
        <v>501355186729749</v>
      </c>
      <c r="F41" s="3">
        <v>287412674420320</v>
      </c>
      <c r="G41" s="3">
        <v>277753353286904</v>
      </c>
      <c r="H41" s="3">
        <v>328801616033781</v>
      </c>
      <c r="I41" s="3">
        <v>223601833441832</v>
      </c>
      <c r="J41" s="3">
        <v>321826508019055</v>
      </c>
      <c r="K41" s="3">
        <v>403911938733462</v>
      </c>
      <c r="L41" s="3">
        <v>182888126623895</v>
      </c>
      <c r="M41" s="3">
        <v>473595415542880</v>
      </c>
    </row>
    <row r="42" spans="1:13" x14ac:dyDescent="0.2">
      <c r="A42" s="2">
        <v>45292</v>
      </c>
      <c r="B42" s="3">
        <v>328519155214551</v>
      </c>
      <c r="C42" s="3">
        <v>50786028356770.398</v>
      </c>
      <c r="D42" s="3">
        <v>669019487774807</v>
      </c>
      <c r="E42" s="3">
        <v>571847587305012</v>
      </c>
      <c r="F42" s="3">
        <v>323145337434178</v>
      </c>
      <c r="G42" s="3">
        <v>337160200146053</v>
      </c>
      <c r="H42" s="3">
        <v>345874150340797</v>
      </c>
      <c r="I42" s="3">
        <v>234687387158968</v>
      </c>
      <c r="J42" s="3">
        <v>340689793133784</v>
      </c>
      <c r="K42" s="3">
        <v>419041598238128</v>
      </c>
      <c r="L42" s="3">
        <v>195680462801294</v>
      </c>
      <c r="M42" s="3">
        <v>485650827051270</v>
      </c>
    </row>
    <row r="43" spans="1:13" x14ac:dyDescent="0.2">
      <c r="A43" s="2">
        <v>45383</v>
      </c>
      <c r="B43" s="3">
        <v>348531641512481</v>
      </c>
      <c r="C43" s="3">
        <v>52172341370739.203</v>
      </c>
      <c r="D43" s="3">
        <v>695209911072362</v>
      </c>
      <c r="E43" s="3">
        <v>565868470469241</v>
      </c>
      <c r="F43" s="3">
        <v>340037130318505</v>
      </c>
      <c r="G43" s="3">
        <v>341373969454560</v>
      </c>
      <c r="H43" s="3">
        <v>355172780753617</v>
      </c>
      <c r="I43" s="3">
        <v>224494501014517</v>
      </c>
      <c r="J43" s="3">
        <v>357880840325138</v>
      </c>
      <c r="K43" s="3">
        <v>438683420435701</v>
      </c>
      <c r="L43" s="3">
        <v>197740504540878</v>
      </c>
      <c r="M43" s="3">
        <v>536298128254936</v>
      </c>
    </row>
    <row r="44" spans="1:13" x14ac:dyDescent="0.2">
      <c r="A44" s="2">
        <v>45474</v>
      </c>
      <c r="B44" s="3">
        <v>330500336784891</v>
      </c>
      <c r="C44" s="3">
        <v>51966734595777.398</v>
      </c>
      <c r="D44" s="3">
        <v>674062974502873</v>
      </c>
      <c r="E44" s="3">
        <v>531254707208998</v>
      </c>
      <c r="F44" s="3">
        <v>334834070271998</v>
      </c>
      <c r="G44" s="3">
        <v>316668501788483</v>
      </c>
      <c r="H44" s="3">
        <v>339228904230804</v>
      </c>
      <c r="I44" s="3">
        <v>214586205420683</v>
      </c>
      <c r="J44" s="3">
        <v>336311683811023</v>
      </c>
      <c r="K44" s="3">
        <v>432816163824708</v>
      </c>
      <c r="L44" s="3">
        <v>179124962033933</v>
      </c>
      <c r="M44" s="3">
        <v>500673957113914</v>
      </c>
    </row>
    <row r="45" spans="1:13" x14ac:dyDescent="0.2">
      <c r="A45" s="2">
        <v>45566</v>
      </c>
      <c r="B45" s="3">
        <v>352041620587078</v>
      </c>
      <c r="C45" s="3">
        <v>53346662736713</v>
      </c>
      <c r="D45" s="3">
        <v>692751318188958</v>
      </c>
      <c r="E45" s="3">
        <v>545688795867749</v>
      </c>
      <c r="F45" s="3">
        <v>349123875754320</v>
      </c>
      <c r="G45" s="3">
        <v>331784816878904</v>
      </c>
      <c r="H45" s="3">
        <v>343627442434781</v>
      </c>
      <c r="I45" s="3">
        <v>213903978988832</v>
      </c>
      <c r="J45" s="3">
        <v>359856308433055</v>
      </c>
      <c r="K45" s="3">
        <v>460004022717462</v>
      </c>
      <c r="L45" s="3">
        <v>194206011623895</v>
      </c>
      <c r="M45" s="3">
        <v>534456758792880</v>
      </c>
    </row>
    <row r="46" spans="1:13" x14ac:dyDescent="0.2">
      <c r="A46" s="2">
        <v>45658</v>
      </c>
      <c r="B46" s="3">
        <v>350134884700551</v>
      </c>
      <c r="C46" s="3">
        <v>54787957321770.398</v>
      </c>
      <c r="D46" s="3">
        <v>676435744640807</v>
      </c>
      <c r="E46" s="3">
        <v>531251832931012</v>
      </c>
      <c r="F46" s="3">
        <v>336498879141178</v>
      </c>
      <c r="G46" s="3">
        <v>315356672709053</v>
      </c>
      <c r="H46" s="3">
        <v>339936865499797</v>
      </c>
      <c r="I46" s="3">
        <v>215895160222968</v>
      </c>
      <c r="J46" s="3">
        <v>342458889205784</v>
      </c>
      <c r="K46" s="3">
        <v>444001217114128</v>
      </c>
      <c r="L46" s="3">
        <v>190118232801294</v>
      </c>
      <c r="M46" s="3">
        <v>525884699394270</v>
      </c>
    </row>
    <row r="47" spans="1:13" x14ac:dyDescent="0.2">
      <c r="A47" s="2">
        <v>45748</v>
      </c>
      <c r="B47" s="3">
        <v>355015446504481</v>
      </c>
      <c r="C47" s="3">
        <v>56201041706739.203</v>
      </c>
      <c r="D47" s="3">
        <v>694245849779362</v>
      </c>
      <c r="E47" s="3">
        <v>563539413898241</v>
      </c>
      <c r="F47" s="3">
        <v>351555503142505</v>
      </c>
      <c r="G47" s="3">
        <v>340493892723560</v>
      </c>
      <c r="H47" s="3">
        <v>342690346635617</v>
      </c>
      <c r="I47" s="3">
        <v>223045521174517</v>
      </c>
      <c r="J47" s="3">
        <v>342326752725138</v>
      </c>
      <c r="K47" s="3">
        <v>437657025742701</v>
      </c>
      <c r="L47" s="3">
        <v>188765849540878</v>
      </c>
      <c r="M47" s="3">
        <v>521834353541936</v>
      </c>
    </row>
    <row r="48" spans="1:13" x14ac:dyDescent="0.2">
      <c r="A48" s="2">
        <v>45839</v>
      </c>
      <c r="B48" s="3">
        <v>369794960514891</v>
      </c>
      <c r="C48" s="3">
        <v>57190460682777.398</v>
      </c>
      <c r="D48" s="3">
        <v>736325253397873</v>
      </c>
      <c r="E48" s="3">
        <v>604384905728998</v>
      </c>
      <c r="F48" s="3">
        <v>378126973371998</v>
      </c>
      <c r="G48" s="3">
        <v>376453599407483</v>
      </c>
      <c r="H48" s="3">
        <v>358198280025804</v>
      </c>
      <c r="I48" s="3">
        <v>227931306321683</v>
      </c>
      <c r="J48" s="3">
        <v>350056446636023</v>
      </c>
      <c r="K48" s="3">
        <v>446820426576708</v>
      </c>
      <c r="L48" s="3">
        <v>198927512033933</v>
      </c>
      <c r="M48" s="3">
        <v>541737232202914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BBDFB-ED2D-4EDC-8FE4-180EAFFA2B2D}">
  <dimension ref="A1:X263"/>
  <sheetViews>
    <sheetView topLeftCell="S1" workbookViewId="0">
      <selection activeCell="U1" sqref="U1:V1"/>
    </sheetView>
  </sheetViews>
  <sheetFormatPr baseColWidth="10" defaultColWidth="8.83203125" defaultRowHeight="15" x14ac:dyDescent="0.2"/>
  <cols>
    <col min="1" max="1" width="14.1640625" customWidth="1"/>
    <col min="2" max="11" width="13.83203125" customWidth="1"/>
    <col min="12" max="13" width="17.5" customWidth="1"/>
    <col min="14" max="17" width="25.6640625" customWidth="1"/>
    <col min="18" max="18" width="15.5" customWidth="1"/>
    <col min="19" max="19" width="16.83203125" customWidth="1"/>
    <col min="20" max="20" width="15" customWidth="1"/>
    <col min="21" max="22" width="12.1640625" bestFit="1" customWidth="1"/>
  </cols>
  <sheetData>
    <row r="1" spans="1:24" ht="80" x14ac:dyDescent="0.2">
      <c r="A1" s="1" t="s">
        <v>0</v>
      </c>
      <c r="B1" s="1" t="s">
        <v>1</v>
      </c>
      <c r="C1" s="1" t="s">
        <v>6</v>
      </c>
      <c r="D1" s="1" t="s">
        <v>7</v>
      </c>
      <c r="E1" s="1" t="s">
        <v>8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t="str">
        <f>+'BOP PIIE data'!J1</f>
        <v>Japan, Current Account, Total, Net Balance, JPY Billion</v>
      </c>
      <c r="V1" t="str">
        <f>+'BOP PIIE data'!T1</f>
        <v>Japan, Financial Account, Net Balance, JPY Billion</v>
      </c>
    </row>
    <row r="2" spans="1:24" x14ac:dyDescent="0.2">
      <c r="A2" s="4">
        <v>35065</v>
      </c>
      <c r="B2" s="3">
        <f>+'BOP PIIE data'!B2</f>
        <v>10528219235200</v>
      </c>
      <c r="C2" s="3">
        <f>+'BOP PIIE data'!C2</f>
        <v>7926501847600</v>
      </c>
      <c r="D2" s="3">
        <f>+'BOP PIIE data'!D2</f>
        <v>1808952334600</v>
      </c>
      <c r="E2" s="3">
        <f>+'BOP PIIE data'!E2</f>
        <v>3425316834000</v>
      </c>
      <c r="F2" s="3">
        <f>+'BOP PIIE data'!F2</f>
        <v>3074578191800</v>
      </c>
      <c r="G2" s="3">
        <f>+'BOP PIIE data'!G2</f>
        <v>1716139178800</v>
      </c>
      <c r="H2" s="3">
        <f>+'BOP PIIE data'!H2</f>
        <v>159410435800</v>
      </c>
      <c r="I2" s="3">
        <f>+'BOP PIIE data'!I2</f>
        <v>412924179700</v>
      </c>
      <c r="J2" s="3">
        <f>+'BOP PIIE data'!O2</f>
        <v>820445890548.75195</v>
      </c>
      <c r="K2" s="3">
        <f>+'BOP PIIE data'!P2</f>
        <v>-63745808086.967201</v>
      </c>
      <c r="L2" s="3">
        <f>+N2+P2</f>
        <v>1143452048670.947</v>
      </c>
      <c r="M2" s="3">
        <f>+O2+Q2</f>
        <v>2747336705305.0596</v>
      </c>
      <c r="N2" s="3">
        <f>+'BOP PIIE data'!K2</f>
        <v>-147266393861.883</v>
      </c>
      <c r="O2" s="3">
        <f>+'BOP PIIE data'!Q2</f>
        <v>4424226387580.6396</v>
      </c>
      <c r="P2" s="3">
        <f>+'BOP PIIE data'!L2</f>
        <v>1290718442532.8301</v>
      </c>
      <c r="Q2" s="3">
        <f>+'BOP PIIE data'!R2</f>
        <v>-1676889682275.5801</v>
      </c>
      <c r="R2" s="3">
        <f>+'BOP PIIE data'!M2</f>
        <v>-5267202381440.6797</v>
      </c>
      <c r="S2" s="3">
        <f>+'BOP PIIE data'!S2</f>
        <v>-4002274898710.27</v>
      </c>
      <c r="T2" s="3">
        <f>+'BOP PIIE data'!N2</f>
        <v>1982088581883.29</v>
      </c>
      <c r="U2" s="5">
        <f>+'BOP PIIE data'!J2</f>
        <v>2090278157300</v>
      </c>
      <c r="V2" s="5">
        <f>+'BOP PIIE data'!T2</f>
        <v>194711741784.59601</v>
      </c>
      <c r="W2" s="5">
        <f>+B2-C2+D2-E2+F2-G2+H2-I2-U2</f>
        <v>0</v>
      </c>
      <c r="X2" s="5">
        <f>+J2-K2+L2-M2+R2-S2+T2-V2-'BOP PIIE data'!U2</f>
        <v>0</v>
      </c>
    </row>
    <row r="3" spans="1:24" x14ac:dyDescent="0.2">
      <c r="A3" s="4">
        <v>35156</v>
      </c>
      <c r="B3" s="3">
        <f>+'BOP PIIE data'!B3</f>
        <v>10396458190900</v>
      </c>
      <c r="C3" s="3">
        <f>+'BOP PIIE data'!C3</f>
        <v>8496987014100</v>
      </c>
      <c r="D3" s="3">
        <f>+'BOP PIIE data'!D3</f>
        <v>1746744115500</v>
      </c>
      <c r="E3" s="3">
        <f>+'BOP PIIE data'!E3</f>
        <v>3422434115300</v>
      </c>
      <c r="F3" s="3">
        <f>+'BOP PIIE data'!F3</f>
        <v>3148786801500</v>
      </c>
      <c r="G3" s="3">
        <f>+'BOP PIIE data'!G3</f>
        <v>1479495118200</v>
      </c>
      <c r="H3" s="3">
        <f>+'BOP PIIE data'!H3</f>
        <v>158707391600</v>
      </c>
      <c r="I3" s="3">
        <f>+'BOP PIIE data'!I3</f>
        <v>409686354100</v>
      </c>
      <c r="J3" s="3">
        <f>+'BOP PIIE data'!O3</f>
        <v>853452524279.86401</v>
      </c>
      <c r="K3" s="3">
        <f>+'BOP PIIE data'!P3</f>
        <v>-118018495039.189</v>
      </c>
      <c r="L3" s="3">
        <f t="shared" ref="L3:L66" si="0">+N3+P3</f>
        <v>3539879283664.5542</v>
      </c>
      <c r="M3" s="3">
        <f t="shared" ref="M3:M66" si="1">+O3+Q3</f>
        <v>3177705569432.6978</v>
      </c>
      <c r="N3" s="3">
        <f>+'BOP PIIE data'!K3</f>
        <v>653699469734.64404</v>
      </c>
      <c r="O3" s="3">
        <f>+'BOP PIIE data'!Q3</f>
        <v>-39638312903.522499</v>
      </c>
      <c r="P3" s="3">
        <f>+'BOP PIIE data'!L3</f>
        <v>2886179813929.9102</v>
      </c>
      <c r="Q3" s="3">
        <f>+'BOP PIIE data'!R3</f>
        <v>3217343882336.2202</v>
      </c>
      <c r="R3" s="3">
        <f>+'BOP PIIE data'!M3</f>
        <v>1739871628674.1799</v>
      </c>
      <c r="S3" s="3">
        <f>+'BOP PIIE data'!S3</f>
        <v>2116304671225.28</v>
      </c>
      <c r="T3" s="3">
        <f>+'BOP PIIE data'!N3</f>
        <v>1191424946477.6001</v>
      </c>
      <c r="U3" s="5">
        <f>+'BOP PIIE data'!J3</f>
        <v>1642093897600</v>
      </c>
      <c r="V3" s="5">
        <f>+'BOP PIIE data'!T3</f>
        <v>2065337535796.96</v>
      </c>
      <c r="W3" s="5">
        <f t="shared" ref="W3:W66" si="2">+B3-C3+D3-E3+F3-G3+H3-I3-U3</f>
        <v>200</v>
      </c>
      <c r="X3" s="5">
        <f>+J3-K3+L3-M3+R3-S3+T3-V3-'BOP PIIE data'!U3</f>
        <v>0</v>
      </c>
    </row>
    <row r="4" spans="1:24" x14ac:dyDescent="0.2">
      <c r="A4" s="4">
        <v>35247</v>
      </c>
      <c r="B4" s="3">
        <f>+'BOP PIIE data'!B4</f>
        <v>10594397549100</v>
      </c>
      <c r="C4" s="3">
        <f>+'BOP PIIE data'!C4</f>
        <v>8426731314400</v>
      </c>
      <c r="D4" s="3">
        <f>+'BOP PIIE data'!D4</f>
        <v>1872549273400</v>
      </c>
      <c r="E4" s="3">
        <f>+'BOP PIIE data'!E4</f>
        <v>3499228220800</v>
      </c>
      <c r="F4" s="3">
        <f>+'BOP PIIE data'!F4</f>
        <v>3061754198300</v>
      </c>
      <c r="G4" s="3">
        <f>+'BOP PIIE data'!G4</f>
        <v>1565676148300</v>
      </c>
      <c r="H4" s="3">
        <f>+'BOP PIIE data'!H4</f>
        <v>164721401300</v>
      </c>
      <c r="I4" s="3">
        <f>+'BOP PIIE data'!I4</f>
        <v>418545881600</v>
      </c>
      <c r="J4" s="3">
        <f>+'BOP PIIE data'!O4</f>
        <v>766227540129.72498</v>
      </c>
      <c r="K4" s="3">
        <f>+'BOP PIIE data'!P4</f>
        <v>146217557045.39401</v>
      </c>
      <c r="L4" s="3">
        <f t="shared" si="0"/>
        <v>1110546356949.4155</v>
      </c>
      <c r="M4" s="3">
        <f t="shared" si="1"/>
        <v>2106806012586.5947</v>
      </c>
      <c r="N4" s="3">
        <f>+'BOP PIIE data'!K4</f>
        <v>-28482373735.494499</v>
      </c>
      <c r="O4" s="3">
        <f>+'BOP PIIE data'!Q4</f>
        <v>2550387969989.2598</v>
      </c>
      <c r="P4" s="3">
        <f>+'BOP PIIE data'!L4</f>
        <v>1139028730684.9099</v>
      </c>
      <c r="Q4" s="3">
        <f>+'BOP PIIE data'!R4</f>
        <v>-443581957402.66498</v>
      </c>
      <c r="R4" s="3">
        <f>+'BOP PIIE data'!M4</f>
        <v>-2948601349450.54</v>
      </c>
      <c r="S4" s="3">
        <f>+'BOP PIIE data'!S4</f>
        <v>-3481229744163.8901</v>
      </c>
      <c r="T4" s="3">
        <f>+'BOP PIIE data'!N4</f>
        <v>285917512200.79401</v>
      </c>
      <c r="U4" s="5">
        <f>+'BOP PIIE data'!J4</f>
        <v>1783240856900</v>
      </c>
      <c r="V4" s="5">
        <f>+'BOP PIIE data'!T4</f>
        <v>813048542594.73596</v>
      </c>
      <c r="W4" s="5">
        <f t="shared" si="2"/>
        <v>100</v>
      </c>
      <c r="X4" s="5">
        <f>+J4-K4+L4-M4+R4-S4+T4-V4-'BOP PIIE data'!U4</f>
        <v>0</v>
      </c>
    </row>
    <row r="5" spans="1:24" x14ac:dyDescent="0.2">
      <c r="A5" s="4">
        <v>35339</v>
      </c>
      <c r="B5" s="3">
        <f>+'BOP PIIE data'!B5</f>
        <v>11342861078300</v>
      </c>
      <c r="C5" s="3">
        <f>+'BOP PIIE data'!C5</f>
        <v>8887839023100</v>
      </c>
      <c r="D5" s="3">
        <f>+'BOP PIIE data'!D5</f>
        <v>1977642093800</v>
      </c>
      <c r="E5" s="3">
        <f>+'BOP PIIE data'!E5</f>
        <v>3766359077000</v>
      </c>
      <c r="F5" s="3">
        <f>+'BOP PIIE data'!F5</f>
        <v>3132311171900</v>
      </c>
      <c r="G5" s="3">
        <f>+'BOP PIIE data'!G5</f>
        <v>1531594388100</v>
      </c>
      <c r="H5" s="3">
        <f>+'BOP PIIE data'!H5</f>
        <v>169873226900</v>
      </c>
      <c r="I5" s="3">
        <f>+'BOP PIIE data'!I5</f>
        <v>407265420100</v>
      </c>
      <c r="J5" s="3">
        <f>+'BOP PIIE data'!O5</f>
        <v>421551648041.659</v>
      </c>
      <c r="K5" s="3">
        <f>+'BOP PIIE data'!P5</f>
        <v>32431805580.762699</v>
      </c>
      <c r="L5" s="3">
        <f t="shared" si="0"/>
        <v>5211474863515.0732</v>
      </c>
      <c r="M5" s="3">
        <f t="shared" si="1"/>
        <v>-734739588524.35583</v>
      </c>
      <c r="N5" s="3">
        <f>+'BOP PIIE data'!K5</f>
        <v>426571380962.73297</v>
      </c>
      <c r="O5" s="3">
        <f>+'BOP PIIE data'!Q5</f>
        <v>-1636749220666.3799</v>
      </c>
      <c r="P5" s="3">
        <f>+'BOP PIIE data'!L5</f>
        <v>4784903482552.3398</v>
      </c>
      <c r="Q5" s="3">
        <f>+'BOP PIIE data'!R5</f>
        <v>902009632142.02405</v>
      </c>
      <c r="R5" s="3">
        <f>+'BOP PIIE data'!M5</f>
        <v>6010340914817.0498</v>
      </c>
      <c r="S5" s="3">
        <f>+'BOP PIIE data'!S5</f>
        <v>8945820233048.8809</v>
      </c>
      <c r="T5" s="3">
        <f>+'BOP PIIE data'!N5</f>
        <v>482928727838.31299</v>
      </c>
      <c r="U5" s="5">
        <f>+'BOP PIIE data'!J5</f>
        <v>2029629662700</v>
      </c>
      <c r="V5" s="5">
        <f>+'BOP PIIE data'!T5</f>
        <v>4199172180723.71</v>
      </c>
      <c r="W5" s="5">
        <f t="shared" si="2"/>
        <v>-100</v>
      </c>
      <c r="X5" s="5">
        <f>+J5-K5+L5-M5+R5-S5+T5-V5-'BOP PIIE data'!U5</f>
        <v>4.8828125E-4</v>
      </c>
    </row>
    <row r="6" spans="1:24" x14ac:dyDescent="0.2">
      <c r="A6" s="4">
        <v>35431</v>
      </c>
      <c r="B6" s="3">
        <f>+'BOP PIIE data'!B6</f>
        <v>11961298627200</v>
      </c>
      <c r="C6" s="3">
        <f>+'BOP PIIE data'!C6</f>
        <v>9551773576700</v>
      </c>
      <c r="D6" s="3">
        <f>+'BOP PIIE data'!D6</f>
        <v>2137602649500</v>
      </c>
      <c r="E6" s="3">
        <f>+'BOP PIIE data'!E6</f>
        <v>3890166744800</v>
      </c>
      <c r="F6" s="3">
        <f>+'BOP PIIE data'!F6</f>
        <v>3281372869800</v>
      </c>
      <c r="G6" s="3">
        <f>+'BOP PIIE data'!G6</f>
        <v>1604069591500</v>
      </c>
      <c r="H6" s="3">
        <f>+'BOP PIIE data'!H6</f>
        <v>178789979000</v>
      </c>
      <c r="I6" s="3">
        <f>+'BOP PIIE data'!I6</f>
        <v>490338041200</v>
      </c>
      <c r="J6" s="3">
        <f>+'BOP PIIE data'!O6</f>
        <v>569153849448.75195</v>
      </c>
      <c r="K6" s="3">
        <f>+'BOP PIIE data'!P6</f>
        <v>-18576520486.967201</v>
      </c>
      <c r="L6" s="3">
        <f t="shared" si="0"/>
        <v>1243457030070.9468</v>
      </c>
      <c r="M6" s="3">
        <f t="shared" si="1"/>
        <v>805442526505.06006</v>
      </c>
      <c r="N6" s="3">
        <f>+'BOP PIIE data'!K6</f>
        <v>-27589295461.8834</v>
      </c>
      <c r="O6" s="3">
        <f>+'BOP PIIE data'!Q6</f>
        <v>2453646449580.6401</v>
      </c>
      <c r="P6" s="3">
        <f>+'BOP PIIE data'!L6</f>
        <v>1271046325532.8301</v>
      </c>
      <c r="Q6" s="3">
        <f>+'BOP PIIE data'!R6</f>
        <v>-1648203923075.5801</v>
      </c>
      <c r="R6" s="3">
        <f>+'BOP PIIE data'!M6</f>
        <v>928561873659.31604</v>
      </c>
      <c r="S6" s="3">
        <f>+'BOP PIIE data'!S6</f>
        <v>-357262917410.27399</v>
      </c>
      <c r="T6" s="3">
        <f>+'BOP PIIE data'!N6</f>
        <v>116034181583.29401</v>
      </c>
      <c r="U6" s="5">
        <f>+'BOP PIIE data'!J6</f>
        <v>2022716171100</v>
      </c>
      <c r="V6" s="5">
        <f>+'BOP PIIE data'!T6</f>
        <v>2776908970084.6001</v>
      </c>
      <c r="W6" s="5">
        <f t="shared" si="2"/>
        <v>200</v>
      </c>
      <c r="X6" s="5">
        <f>+J6-K6+L6-M6+R6-S6+T6-V6-'BOP PIIE data'!U6</f>
        <v>0</v>
      </c>
    </row>
    <row r="7" spans="1:24" x14ac:dyDescent="0.2">
      <c r="A7" s="4">
        <v>35521</v>
      </c>
      <c r="B7" s="3">
        <f>+'BOP PIIE data'!B7</f>
        <v>12217409295500</v>
      </c>
      <c r="C7" s="3">
        <f>+'BOP PIIE data'!C7</f>
        <v>9120673663300</v>
      </c>
      <c r="D7" s="3">
        <f>+'BOP PIIE data'!D7</f>
        <v>2054119488300</v>
      </c>
      <c r="E7" s="3">
        <f>+'BOP PIIE data'!E7</f>
        <v>3700095882300</v>
      </c>
      <c r="F7" s="3">
        <f>+'BOP PIIE data'!F7</f>
        <v>3311545105000</v>
      </c>
      <c r="G7" s="3">
        <f>+'BOP PIIE data'!G7</f>
        <v>1506092493600</v>
      </c>
      <c r="H7" s="3">
        <f>+'BOP PIIE data'!H7</f>
        <v>181261531600</v>
      </c>
      <c r="I7" s="3">
        <f>+'BOP PIIE data'!I7</f>
        <v>466500675300</v>
      </c>
      <c r="J7" s="3">
        <f>+'BOP PIIE data'!O7</f>
        <v>912182877979.86401</v>
      </c>
      <c r="K7" s="3">
        <f>+'BOP PIIE data'!P7</f>
        <v>8541821860.8105698</v>
      </c>
      <c r="L7" s="3">
        <f t="shared" si="0"/>
        <v>6794360827464.5498</v>
      </c>
      <c r="M7" s="3">
        <f t="shared" si="1"/>
        <v>3700010542932.6982</v>
      </c>
      <c r="N7" s="3">
        <f>+'BOP PIIE data'!K7</f>
        <v>1301450455734.6399</v>
      </c>
      <c r="O7" s="3">
        <f>+'BOP PIIE data'!Q7</f>
        <v>270973890196.478</v>
      </c>
      <c r="P7" s="3">
        <f>+'BOP PIIE data'!L7</f>
        <v>5492910371729.9102</v>
      </c>
      <c r="Q7" s="3">
        <f>+'BOP PIIE data'!R7</f>
        <v>3429036652736.2202</v>
      </c>
      <c r="R7" s="3">
        <f>+'BOP PIIE data'!M7</f>
        <v>3696181064674.1802</v>
      </c>
      <c r="S7" s="3">
        <f>+'BOP PIIE data'!S7</f>
        <v>5215145318025.2803</v>
      </c>
      <c r="T7" s="3">
        <f>+'BOP PIIE data'!N7</f>
        <v>884108906377.599</v>
      </c>
      <c r="U7" s="5">
        <f>+'BOP PIIE data'!J7</f>
        <v>2970972705900</v>
      </c>
      <c r="V7" s="5">
        <f>+'BOP PIIE data'!T7</f>
        <v>3235666481896.96</v>
      </c>
      <c r="W7" s="5">
        <f t="shared" si="2"/>
        <v>0</v>
      </c>
      <c r="X7" s="5">
        <f>+J7-K7+L7-M7+R7-S7+T7-V7-'BOP PIIE data'!U7</f>
        <v>1.46484375E-3</v>
      </c>
    </row>
    <row r="8" spans="1:24" x14ac:dyDescent="0.2">
      <c r="A8" s="4">
        <v>35612</v>
      </c>
      <c r="B8" s="3">
        <f>+'BOP PIIE data'!B8</f>
        <v>11981678455000</v>
      </c>
      <c r="C8" s="3">
        <f>+'BOP PIIE data'!C8</f>
        <v>8923135582800</v>
      </c>
      <c r="D8" s="3">
        <f>+'BOP PIIE data'!D8</f>
        <v>2034953504000</v>
      </c>
      <c r="E8" s="3">
        <f>+'BOP PIIE data'!E8</f>
        <v>3673642511500</v>
      </c>
      <c r="F8" s="3">
        <f>+'BOP PIIE data'!F8</f>
        <v>3126685340200</v>
      </c>
      <c r="G8" s="3">
        <f>+'BOP PIIE data'!G8</f>
        <v>1615524833400</v>
      </c>
      <c r="H8" s="3">
        <f>+'BOP PIIE data'!H8</f>
        <v>188294510400</v>
      </c>
      <c r="I8" s="3">
        <f>+'BOP PIIE data'!I8</f>
        <v>395056038500</v>
      </c>
      <c r="J8" s="3">
        <f>+'BOP PIIE data'!O8</f>
        <v>873485613529.72498</v>
      </c>
      <c r="K8" s="3">
        <f>+'BOP PIIE data'!P8</f>
        <v>126831486745.394</v>
      </c>
      <c r="L8" s="3">
        <f t="shared" si="0"/>
        <v>-1029902142150.5846</v>
      </c>
      <c r="M8" s="3">
        <f t="shared" si="1"/>
        <v>3631872248686.5947</v>
      </c>
      <c r="N8" s="3">
        <f>+'BOP PIIE data'!K8</f>
        <v>75964769664.505493</v>
      </c>
      <c r="O8" s="3">
        <f>+'BOP PIIE data'!Q8</f>
        <v>3217497374589.2598</v>
      </c>
      <c r="P8" s="3">
        <f>+'BOP PIIE data'!L8</f>
        <v>-1105866911815.0901</v>
      </c>
      <c r="Q8" s="3">
        <f>+'BOP PIIE data'!R8</f>
        <v>414374874097.33502</v>
      </c>
      <c r="R8" s="3">
        <f>+'BOP PIIE data'!M8</f>
        <v>2968296397249.46</v>
      </c>
      <c r="S8" s="3">
        <f>+'BOP PIIE data'!S8</f>
        <v>-3767903271263.8901</v>
      </c>
      <c r="T8" s="3">
        <f>+'BOP PIIE data'!N8</f>
        <v>189244050000.79401</v>
      </c>
      <c r="U8" s="5">
        <f>+'BOP PIIE data'!J8</f>
        <v>2724252843400</v>
      </c>
      <c r="V8" s="5">
        <f>+'BOP PIIE data'!T8</f>
        <v>3318030328194.7402</v>
      </c>
      <c r="W8" s="5">
        <f t="shared" si="2"/>
        <v>0</v>
      </c>
      <c r="X8" s="5">
        <f>+J8-K8+L8-M8+R8-S8+T8-V8-'BOP PIIE data'!U8</f>
        <v>-4.8828125E-4</v>
      </c>
    </row>
    <row r="9" spans="1:24" x14ac:dyDescent="0.2">
      <c r="A9" s="4">
        <v>35704</v>
      </c>
      <c r="B9" s="3">
        <f>+'BOP PIIE data'!B9</f>
        <v>12749989132100</v>
      </c>
      <c r="C9" s="3">
        <f>+'BOP PIIE data'!C9</f>
        <v>8955173852300</v>
      </c>
      <c r="D9" s="3">
        <f>+'BOP PIIE data'!D9</f>
        <v>2225991146200</v>
      </c>
      <c r="E9" s="3">
        <f>+'BOP PIIE data'!E9</f>
        <v>3790942199100</v>
      </c>
      <c r="F9" s="3">
        <f>+'BOP PIIE data'!F9</f>
        <v>3566984342400</v>
      </c>
      <c r="G9" s="3">
        <f>+'BOP PIIE data'!G9</f>
        <v>1737581258200</v>
      </c>
      <c r="H9" s="3">
        <f>+'BOP PIIE data'!H9</f>
        <v>185881575600</v>
      </c>
      <c r="I9" s="3">
        <f>+'BOP PIIE data'!I9</f>
        <v>445024297400</v>
      </c>
      <c r="J9" s="3">
        <f>+'BOP PIIE data'!O9</f>
        <v>540596341141.659</v>
      </c>
      <c r="K9" s="3">
        <f>+'BOP PIIE data'!P9</f>
        <v>187662117380.763</v>
      </c>
      <c r="L9" s="3">
        <f t="shared" si="0"/>
        <v>-1534282415084.927</v>
      </c>
      <c r="M9" s="3">
        <f t="shared" si="1"/>
        <v>1476507867875.6401</v>
      </c>
      <c r="N9" s="3">
        <f>+'BOP PIIE data'!K9</f>
        <v>294860396862.73297</v>
      </c>
      <c r="O9" s="3">
        <f>+'BOP PIIE data'!Q9</f>
        <v>-2745249062266.3799</v>
      </c>
      <c r="P9" s="3">
        <f>+'BOP PIIE data'!L9</f>
        <v>-1829142811947.6599</v>
      </c>
      <c r="Q9" s="3">
        <f>+'BOP PIIE data'!R9</f>
        <v>4221756930142.02</v>
      </c>
      <c r="R9" s="3">
        <f>+'BOP PIIE data'!M9</f>
        <v>16046012450217.1</v>
      </c>
      <c r="S9" s="3">
        <f>+'BOP PIIE data'!S9</f>
        <v>7235821571048.8799</v>
      </c>
      <c r="T9" s="3">
        <f>+'BOP PIIE data'!N9</f>
        <v>-423351958461.68701</v>
      </c>
      <c r="U9" s="5">
        <f>+'BOP PIIE data'!J9</f>
        <v>3800124589300</v>
      </c>
      <c r="V9" s="5">
        <f>+'BOP PIIE data'!T9</f>
        <v>5916071715023.71</v>
      </c>
      <c r="W9" s="5">
        <f t="shared" si="2"/>
        <v>0</v>
      </c>
      <c r="X9" s="5">
        <f>+J9-K9+L9-M9+R9-S9+T9-V9-'BOP PIIE data'!U9</f>
        <v>4.8828125E-3</v>
      </c>
    </row>
    <row r="10" spans="1:24" x14ac:dyDescent="0.2">
      <c r="A10" s="4">
        <v>35796</v>
      </c>
      <c r="B10" s="3">
        <f>+'BOP PIIE data'!B10</f>
        <v>12306443545400</v>
      </c>
      <c r="C10" s="3">
        <f>+'BOP PIIE data'!C10</f>
        <v>8484792272700</v>
      </c>
      <c r="D10" s="3">
        <f>+'BOP PIIE data'!D10</f>
        <v>2170260782800</v>
      </c>
      <c r="E10" s="3">
        <f>+'BOP PIIE data'!E10</f>
        <v>3746141491700</v>
      </c>
      <c r="F10" s="3">
        <f>+'BOP PIIE data'!F10</f>
        <v>3362884659000</v>
      </c>
      <c r="G10" s="3">
        <f>+'BOP PIIE data'!G10</f>
        <v>1583675031800</v>
      </c>
      <c r="H10" s="3">
        <f>+'BOP PIIE data'!H10</f>
        <v>170181382400</v>
      </c>
      <c r="I10" s="3">
        <f>+'BOP PIIE data'!I10</f>
        <v>445157400300</v>
      </c>
      <c r="J10" s="3">
        <f>+'BOP PIIE data'!O10</f>
        <v>1054541381548.75</v>
      </c>
      <c r="K10" s="3">
        <f>+'BOP PIIE data'!P10</f>
        <v>53979471613.032799</v>
      </c>
      <c r="L10" s="3">
        <f t="shared" si="0"/>
        <v>-602105991829.05249</v>
      </c>
      <c r="M10" s="3">
        <f t="shared" si="1"/>
        <v>-674514360494.93994</v>
      </c>
      <c r="N10" s="3">
        <f>+'BOP PIIE data'!K10</f>
        <v>-610420504661.88306</v>
      </c>
      <c r="O10" s="3">
        <f>+'BOP PIIE data'!Q10</f>
        <v>3328285323180.6401</v>
      </c>
      <c r="P10" s="3">
        <f>+'BOP PIIE data'!L10</f>
        <v>8314512832.8305101</v>
      </c>
      <c r="Q10" s="3">
        <f>+'BOP PIIE data'!R10</f>
        <v>-4002799683675.5801</v>
      </c>
      <c r="R10" s="3">
        <f>+'BOP PIIE data'!M10</f>
        <v>-10749908421840.699</v>
      </c>
      <c r="S10" s="3">
        <f>+'BOP PIIE data'!S10</f>
        <v>-12185145990710.301</v>
      </c>
      <c r="T10" s="3">
        <f>+'BOP PIIE data'!N10</f>
        <v>111658542983.29401</v>
      </c>
      <c r="U10" s="5">
        <f>+'BOP PIIE data'!J10</f>
        <v>3750004173000</v>
      </c>
      <c r="V10" s="5">
        <f>+'BOP PIIE data'!T10</f>
        <v>2929426117784.6001</v>
      </c>
      <c r="W10" s="5">
        <f t="shared" si="2"/>
        <v>100</v>
      </c>
      <c r="X10" s="5">
        <f>+J10-K10+L10-M10+R10-S10+T10-V10-'BOP PIIE data'!U10</f>
        <v>9.765625E-4</v>
      </c>
    </row>
    <row r="11" spans="1:24" x14ac:dyDescent="0.2">
      <c r="A11" s="4">
        <v>35886</v>
      </c>
      <c r="B11" s="3">
        <f>+'BOP PIIE data'!B11</f>
        <v>12259378106900</v>
      </c>
      <c r="C11" s="3">
        <f>+'BOP PIIE data'!C11</f>
        <v>8044016356000</v>
      </c>
      <c r="D11" s="3">
        <f>+'BOP PIIE data'!D11</f>
        <v>2091075173000</v>
      </c>
      <c r="E11" s="3">
        <f>+'BOP PIIE data'!E11</f>
        <v>3786780556500</v>
      </c>
      <c r="F11" s="3">
        <f>+'BOP PIIE data'!F11</f>
        <v>3158686460300</v>
      </c>
      <c r="G11" s="3">
        <f>+'BOP PIIE data'!G11</f>
        <v>1663399370800</v>
      </c>
      <c r="H11" s="3">
        <f>+'BOP PIIE data'!H11</f>
        <v>166148605900</v>
      </c>
      <c r="I11" s="3">
        <f>+'BOP PIIE data'!I11</f>
        <v>440606078100</v>
      </c>
      <c r="J11" s="3">
        <f>+'BOP PIIE data'!O11</f>
        <v>698599306679.86401</v>
      </c>
      <c r="K11" s="3">
        <f>+'BOP PIIE data'!P11</f>
        <v>47705927860.8106</v>
      </c>
      <c r="L11" s="3">
        <f t="shared" si="0"/>
        <v>3526956584464.5542</v>
      </c>
      <c r="M11" s="3">
        <f t="shared" si="1"/>
        <v>-1769697389967.3</v>
      </c>
      <c r="N11" s="3">
        <f>+'BOP PIIE data'!K11</f>
        <v>786894656034.64404</v>
      </c>
      <c r="O11" s="3">
        <f>+'BOP PIIE data'!Q11</f>
        <v>-3391105546703.52</v>
      </c>
      <c r="P11" s="3">
        <f>+'BOP PIIE data'!L11</f>
        <v>2740061928429.9102</v>
      </c>
      <c r="Q11" s="3">
        <f>+'BOP PIIE data'!R11</f>
        <v>1621408156736.22</v>
      </c>
      <c r="R11" s="3">
        <f>+'BOP PIIE data'!M11</f>
        <v>-1111852131025.8201</v>
      </c>
      <c r="S11" s="3">
        <f>+'BOP PIIE data'!S11</f>
        <v>-2677256334874.7202</v>
      </c>
      <c r="T11" s="3">
        <f>+'BOP PIIE data'!N11</f>
        <v>-1960248830222.3999</v>
      </c>
      <c r="U11" s="5">
        <f>+'BOP PIIE data'!J11</f>
        <v>3740485984900</v>
      </c>
      <c r="V11" s="5">
        <f>+'BOP PIIE data'!T11</f>
        <v>5662738113596.96</v>
      </c>
      <c r="W11" s="5">
        <f t="shared" si="2"/>
        <v>-200</v>
      </c>
      <c r="X11" s="5">
        <f>+J11-K11+L11-M11+R11-S11+T11-V11-'BOP PIIE data'!U11</f>
        <v>-1.953125E-3</v>
      </c>
    </row>
    <row r="12" spans="1:24" x14ac:dyDescent="0.2">
      <c r="A12" s="4">
        <v>35977</v>
      </c>
      <c r="B12" s="3">
        <f>+'BOP PIIE data'!B12</f>
        <v>12350838945500</v>
      </c>
      <c r="C12" s="3">
        <f>+'BOP PIIE data'!C12</f>
        <v>8254375742800</v>
      </c>
      <c r="D12" s="3">
        <f>+'BOP PIIE data'!D12</f>
        <v>2137540127500</v>
      </c>
      <c r="E12" s="3">
        <f>+'BOP PIIE data'!E12</f>
        <v>3758230584700</v>
      </c>
      <c r="F12" s="3">
        <f>+'BOP PIIE data'!F12</f>
        <v>3176761966500</v>
      </c>
      <c r="G12" s="3">
        <f>+'BOP PIIE data'!G12</f>
        <v>1474139916200</v>
      </c>
      <c r="H12" s="3">
        <f>+'BOP PIIE data'!H12</f>
        <v>189783234800</v>
      </c>
      <c r="I12" s="3">
        <f>+'BOP PIIE data'!I12</f>
        <v>474890590600</v>
      </c>
      <c r="J12" s="3">
        <f>+'BOP PIIE data'!O12</f>
        <v>177595598229.72501</v>
      </c>
      <c r="K12" s="3">
        <f>+'BOP PIIE data'!P12</f>
        <v>63909539745.393898</v>
      </c>
      <c r="L12" s="3">
        <f t="shared" si="0"/>
        <v>4526118556149.415</v>
      </c>
      <c r="M12" s="3">
        <f t="shared" si="1"/>
        <v>4652694495286.5898</v>
      </c>
      <c r="N12" s="3">
        <f>+'BOP PIIE data'!K12</f>
        <v>649252325064.505</v>
      </c>
      <c r="O12" s="3">
        <f>+'BOP PIIE data'!Q12</f>
        <v>2052127201989.26</v>
      </c>
      <c r="P12" s="3">
        <f>+'BOP PIIE data'!L12</f>
        <v>3876866231084.9102</v>
      </c>
      <c r="Q12" s="3">
        <f>+'BOP PIIE data'!R12</f>
        <v>2600567293297.3301</v>
      </c>
      <c r="R12" s="3">
        <f>+'BOP PIIE data'!M12</f>
        <v>-2810572734950.54</v>
      </c>
      <c r="S12" s="3">
        <f>+'BOP PIIE data'!S12</f>
        <v>-3931637352263.8799</v>
      </c>
      <c r="T12" s="3">
        <f>+'BOP PIIE data'!N12</f>
        <v>277870566300.79401</v>
      </c>
      <c r="U12" s="5">
        <f>+'BOP PIIE data'!J12</f>
        <v>3893287440100</v>
      </c>
      <c r="V12" s="5">
        <f>+'BOP PIIE data'!T12</f>
        <v>1473372625994.74</v>
      </c>
      <c r="W12" s="5">
        <f t="shared" si="2"/>
        <v>-100</v>
      </c>
      <c r="X12" s="5">
        <f>+J12-K12+L12-M12+R12-S12+T12-V12-'BOP PIIE data'!U12</f>
        <v>0</v>
      </c>
    </row>
    <row r="13" spans="1:24" x14ac:dyDescent="0.2">
      <c r="A13" s="4">
        <v>36069</v>
      </c>
      <c r="B13" s="3">
        <f>+'BOP PIIE data'!B13</f>
        <v>11389228972900</v>
      </c>
      <c r="C13" s="3">
        <f>+'BOP PIIE data'!C13</f>
        <v>7321990668800</v>
      </c>
      <c r="D13" s="3">
        <f>+'BOP PIIE data'!D13</f>
        <v>1801105909700</v>
      </c>
      <c r="E13" s="3">
        <f>+'BOP PIIE data'!E13</f>
        <v>3436328753600</v>
      </c>
      <c r="F13" s="3">
        <f>+'BOP PIIE data'!F13</f>
        <v>2760040481300</v>
      </c>
      <c r="G13" s="3">
        <f>+'BOP PIIE data'!G13</f>
        <v>1198796871600</v>
      </c>
      <c r="H13" s="3">
        <f>+'BOP PIIE data'!H13</f>
        <v>193854257900</v>
      </c>
      <c r="I13" s="3">
        <f>+'BOP PIIE data'!I13</f>
        <v>500228664400</v>
      </c>
      <c r="J13" s="3">
        <f>+'BOP PIIE data'!O13</f>
        <v>600213034141.65906</v>
      </c>
      <c r="K13" s="3">
        <f>+'BOP PIIE data'!P13</f>
        <v>151280702280.763</v>
      </c>
      <c r="L13" s="3">
        <f t="shared" si="0"/>
        <v>5265642866815.0703</v>
      </c>
      <c r="M13" s="3">
        <f t="shared" si="1"/>
        <v>4709219722175.6426</v>
      </c>
      <c r="N13" s="3">
        <f>+'BOP PIIE data'!K13</f>
        <v>1025053259962.73</v>
      </c>
      <c r="O13" s="3">
        <f>+'BOP PIIE data'!Q13</f>
        <v>-161451585966.37701</v>
      </c>
      <c r="P13" s="3">
        <f>+'BOP PIIE data'!L13</f>
        <v>4240589606852.3398</v>
      </c>
      <c r="Q13" s="3">
        <f>+'BOP PIIE data'!R13</f>
        <v>4870671308142.0195</v>
      </c>
      <c r="R13" s="3">
        <f>+'BOP PIIE data'!M13</f>
        <v>8907486121217.0508</v>
      </c>
      <c r="S13" s="3">
        <f>+'BOP PIIE data'!S13</f>
        <v>6317441221948.8799</v>
      </c>
      <c r="T13" s="3">
        <f>+'BOP PIIE data'!N13</f>
        <v>572122388438.31299</v>
      </c>
      <c r="U13" s="5">
        <f>+'BOP PIIE data'!J13</f>
        <v>3686884663500</v>
      </c>
      <c r="V13" s="5">
        <f>+'BOP PIIE data'!T13</f>
        <v>3557069453823.71</v>
      </c>
      <c r="W13" s="5">
        <f t="shared" si="2"/>
        <v>-100</v>
      </c>
      <c r="X13" s="5">
        <f>+J13-K13+L13-M13+R13-S13+T13-V13-'BOP PIIE data'!U13</f>
        <v>2.44140625E-3</v>
      </c>
    </row>
    <row r="14" spans="1:24" x14ac:dyDescent="0.2">
      <c r="A14" s="4">
        <v>36161</v>
      </c>
      <c r="B14" s="3">
        <f>+'BOP PIIE data'!B14</f>
        <v>11028602866200</v>
      </c>
      <c r="C14" s="3">
        <f>+'BOP PIIE data'!C14</f>
        <v>7332137025700</v>
      </c>
      <c r="D14" s="3">
        <f>+'BOP PIIE data'!D14</f>
        <v>1744533371800</v>
      </c>
      <c r="E14" s="3">
        <f>+'BOP PIIE data'!E14</f>
        <v>3321218420000</v>
      </c>
      <c r="F14" s="3">
        <f>+'BOP PIIE data'!F14</f>
        <v>2634129525100</v>
      </c>
      <c r="G14" s="3">
        <f>+'BOP PIIE data'!G14</f>
        <v>1231511875700</v>
      </c>
      <c r="H14" s="3">
        <f>+'BOP PIIE data'!H14</f>
        <v>171887446100</v>
      </c>
      <c r="I14" s="3">
        <f>+'BOP PIIE data'!I14</f>
        <v>616761867500</v>
      </c>
      <c r="J14" s="3">
        <f>+'BOP PIIE data'!O14</f>
        <v>425914393248.75201</v>
      </c>
      <c r="K14" s="3">
        <f>+'BOP PIIE data'!P14</f>
        <v>149091054713.03299</v>
      </c>
      <c r="L14" s="3">
        <f t="shared" si="0"/>
        <v>2059152269070.947</v>
      </c>
      <c r="M14" s="3">
        <f t="shared" si="1"/>
        <v>3676647373005.0581</v>
      </c>
      <c r="N14" s="3">
        <f>+'BOP PIIE data'!K14</f>
        <v>627430279438.11694</v>
      </c>
      <c r="O14" s="3">
        <f>+'BOP PIIE data'!Q14</f>
        <v>3968077739380.6401</v>
      </c>
      <c r="P14" s="3">
        <f>+'BOP PIIE data'!L14</f>
        <v>1431721989632.8301</v>
      </c>
      <c r="Q14" s="3">
        <f>+'BOP PIIE data'!R14</f>
        <v>-291430366375.58197</v>
      </c>
      <c r="R14" s="3">
        <f>+'BOP PIIE data'!M14</f>
        <v>-15214586381840.699</v>
      </c>
      <c r="S14" s="3">
        <f>+'BOP PIIE data'!S14</f>
        <v>-18183112849210.301</v>
      </c>
      <c r="T14" s="3">
        <f>+'BOP PIIE data'!N14</f>
        <v>749222502383.29395</v>
      </c>
      <c r="U14" s="5">
        <f>+'BOP PIIE data'!J14</f>
        <v>3077524020400</v>
      </c>
      <c r="V14" s="5">
        <f>+'BOP PIIE data'!T14</f>
        <v>2845510554784.6001</v>
      </c>
      <c r="W14" s="5">
        <f t="shared" si="2"/>
        <v>-100</v>
      </c>
      <c r="X14" s="5">
        <f>+J14-K14+L14-M14+R14-S14+T14-V14-'BOP PIIE data'!U14</f>
        <v>-9.765625E-4</v>
      </c>
    </row>
    <row r="15" spans="1:24" x14ac:dyDescent="0.2">
      <c r="A15" s="4">
        <v>36251</v>
      </c>
      <c r="B15" s="3">
        <f>+'BOP PIIE data'!B15</f>
        <v>11236573139800</v>
      </c>
      <c r="C15" s="3">
        <f>+'BOP PIIE data'!C15</f>
        <v>7753244065000</v>
      </c>
      <c r="D15" s="3">
        <f>+'BOP PIIE data'!D15</f>
        <v>1804515661700</v>
      </c>
      <c r="E15" s="3">
        <f>+'BOP PIIE data'!E15</f>
        <v>3346463068900</v>
      </c>
      <c r="F15" s="3">
        <f>+'BOP PIIE data'!F15</f>
        <v>2694051374200</v>
      </c>
      <c r="G15" s="3">
        <f>+'BOP PIIE data'!G15</f>
        <v>1064739687100</v>
      </c>
      <c r="H15" s="3">
        <f>+'BOP PIIE data'!H15</f>
        <v>167638631300</v>
      </c>
      <c r="I15" s="3">
        <f>+'BOP PIIE data'!I15</f>
        <v>421862651300</v>
      </c>
      <c r="J15" s="3">
        <f>+'BOP PIIE data'!O15</f>
        <v>1157020471379.8601</v>
      </c>
      <c r="K15" s="3">
        <f>+'BOP PIIE data'!P15</f>
        <v>920960580460.81104</v>
      </c>
      <c r="L15" s="3">
        <f t="shared" si="0"/>
        <v>4421144185064.5547</v>
      </c>
      <c r="M15" s="3">
        <f t="shared" si="1"/>
        <v>2356529141732.7002</v>
      </c>
      <c r="N15" s="3">
        <f>+'BOP PIIE data'!K15</f>
        <v>721555417434.64404</v>
      </c>
      <c r="O15" s="3">
        <f>+'BOP PIIE data'!Q15</f>
        <v>1172306101296.48</v>
      </c>
      <c r="P15" s="3">
        <f>+'BOP PIIE data'!L15</f>
        <v>3699588767629.9102</v>
      </c>
      <c r="Q15" s="3">
        <f>+'BOP PIIE data'!R15</f>
        <v>1184223040436.22</v>
      </c>
      <c r="R15" s="3">
        <f>+'BOP PIIE data'!M15</f>
        <v>-15346063719725.801</v>
      </c>
      <c r="S15" s="3">
        <f>+'BOP PIIE data'!S15</f>
        <v>-12933413085774.699</v>
      </c>
      <c r="T15" s="3">
        <f>+'BOP PIIE data'!N15</f>
        <v>3492093355577.6001</v>
      </c>
      <c r="U15" s="5">
        <f>+'BOP PIIE data'!J15</f>
        <v>3316469334800</v>
      </c>
      <c r="V15" s="5">
        <f>+'BOP PIIE data'!T15</f>
        <v>3338360764796.96</v>
      </c>
      <c r="W15" s="5">
        <f t="shared" si="2"/>
        <v>-100</v>
      </c>
      <c r="X15" s="5">
        <f>+J15-K15+L15-M15+R15-S15+T15-V15-'BOP PIIE data'!U15</f>
        <v>4.8828125E-4</v>
      </c>
    </row>
    <row r="16" spans="1:24" x14ac:dyDescent="0.2">
      <c r="A16" s="4">
        <v>36342</v>
      </c>
      <c r="B16" s="3">
        <f>+'BOP PIIE data'!B16</f>
        <v>11508268370000</v>
      </c>
      <c r="C16" s="3">
        <f>+'BOP PIIE data'!C16</f>
        <v>7877907100400</v>
      </c>
      <c r="D16" s="3">
        <f>+'BOP PIIE data'!D16</f>
        <v>1654365705800</v>
      </c>
      <c r="E16" s="3">
        <f>+'BOP PIIE data'!E16</f>
        <v>3304399206700</v>
      </c>
      <c r="F16" s="3">
        <f>+'BOP PIIE data'!F16</f>
        <v>2647114803600</v>
      </c>
      <c r="G16" s="3">
        <f>+'BOP PIIE data'!G16</f>
        <v>975064187300</v>
      </c>
      <c r="H16" s="3">
        <f>+'BOP PIIE data'!H16</f>
        <v>183335323900</v>
      </c>
      <c r="I16" s="3">
        <f>+'BOP PIIE data'!I16</f>
        <v>468034263300</v>
      </c>
      <c r="J16" s="3">
        <f>+'BOP PIIE data'!O16</f>
        <v>696917151829.72498</v>
      </c>
      <c r="K16" s="3">
        <f>+'BOP PIIE data'!P16</f>
        <v>347309179045.39398</v>
      </c>
      <c r="L16" s="3">
        <f t="shared" si="0"/>
        <v>5323527050949.4199</v>
      </c>
      <c r="M16" s="3">
        <f t="shared" si="1"/>
        <v>8430791027786.5898</v>
      </c>
      <c r="N16" s="3">
        <f>+'BOP PIIE data'!K16</f>
        <v>1012086068564.51</v>
      </c>
      <c r="O16" s="3">
        <f>+'BOP PIIE data'!Q16</f>
        <v>4906422909189.2598</v>
      </c>
      <c r="P16" s="3">
        <f>+'BOP PIIE data'!L16</f>
        <v>4311440982384.9102</v>
      </c>
      <c r="Q16" s="3">
        <f>+'BOP PIIE data'!R16</f>
        <v>3524368118597.3301</v>
      </c>
      <c r="R16" s="3">
        <f>+'BOP PIIE data'!M16</f>
        <v>-5922562825450.54</v>
      </c>
      <c r="S16" s="3">
        <f>+'BOP PIIE data'!S16</f>
        <v>-8177847160963.8896</v>
      </c>
      <c r="T16" s="3">
        <f>+'BOP PIIE data'!N16</f>
        <v>2549038736200.79</v>
      </c>
      <c r="U16" s="5">
        <f>+'BOP PIIE data'!J16</f>
        <v>3367679445400</v>
      </c>
      <c r="V16" s="5">
        <f>+'BOP PIIE data'!T16</f>
        <v>2266972906194.7402</v>
      </c>
      <c r="W16" s="5">
        <f t="shared" si="2"/>
        <v>200</v>
      </c>
      <c r="X16" s="5">
        <f>+J16-K16+L16-M16+R16-S16+T16-V16-'BOP PIIE data'!U16</f>
        <v>0</v>
      </c>
    </row>
    <row r="17" spans="1:24" x14ac:dyDescent="0.2">
      <c r="A17" s="4">
        <v>36434</v>
      </c>
      <c r="B17" s="3">
        <f>+'BOP PIIE data'!B17</f>
        <v>11499015590700</v>
      </c>
      <c r="C17" s="3">
        <f>+'BOP PIIE data'!C17</f>
        <v>8173230005900</v>
      </c>
      <c r="D17" s="3">
        <f>+'BOP PIIE data'!D17</f>
        <v>1729923535600</v>
      </c>
      <c r="E17" s="3">
        <f>+'BOP PIIE data'!E17</f>
        <v>3253127442100</v>
      </c>
      <c r="F17" s="3">
        <f>+'BOP PIIE data'!F17</f>
        <v>2690861875400</v>
      </c>
      <c r="G17" s="3">
        <f>+'BOP PIIE data'!G17</f>
        <v>930836083800</v>
      </c>
      <c r="H17" s="3">
        <f>+'BOP PIIE data'!H17</f>
        <v>182634680100</v>
      </c>
      <c r="I17" s="3">
        <f>+'BOP PIIE data'!I17</f>
        <v>433910751600</v>
      </c>
      <c r="J17" s="3">
        <f>+'BOP PIIE data'!O17</f>
        <v>498463568741.659</v>
      </c>
      <c r="K17" s="3">
        <f>+'BOP PIIE data'!P17</f>
        <v>300528626780.763</v>
      </c>
      <c r="L17" s="3">
        <f t="shared" si="0"/>
        <v>5686464680715.0703</v>
      </c>
      <c r="M17" s="3">
        <f t="shared" si="1"/>
        <v>24123843375.640137</v>
      </c>
      <c r="N17" s="3">
        <f>+'BOP PIIE data'!K17</f>
        <v>1283010893962.73</v>
      </c>
      <c r="O17" s="3">
        <f>+'BOP PIIE data'!Q17</f>
        <v>1682578927133.6201</v>
      </c>
      <c r="P17" s="3">
        <f>+'BOP PIIE data'!L17</f>
        <v>4403453786752.3398</v>
      </c>
      <c r="Q17" s="3">
        <f>+'BOP PIIE data'!R17</f>
        <v>-1658455083757.98</v>
      </c>
      <c r="R17" s="3">
        <f>+'BOP PIIE data'!M17</f>
        <v>4576334573117.0498</v>
      </c>
      <c r="S17" s="3">
        <f>+'BOP PIIE data'!S17</f>
        <v>7493861163648.8799</v>
      </c>
      <c r="T17" s="3">
        <f>+'BOP PIIE data'!N17</f>
        <v>2005917533038.3101</v>
      </c>
      <c r="U17" s="5">
        <f>+'BOP PIIE data'!J17</f>
        <v>3311331398400</v>
      </c>
      <c r="V17" s="5">
        <f>+'BOP PIIE data'!T17</f>
        <v>4632135934523.71</v>
      </c>
      <c r="W17" s="5">
        <f t="shared" si="2"/>
        <v>0</v>
      </c>
      <c r="X17" s="5">
        <f>+J17-K17+L17-M17+R17-S17+T17-V17-'BOP PIIE data'!U17</f>
        <v>-2.9296875E-3</v>
      </c>
    </row>
    <row r="18" spans="1:24" x14ac:dyDescent="0.2">
      <c r="A18" s="4">
        <v>36526</v>
      </c>
      <c r="B18" s="3">
        <f>+'BOP PIIE data'!B18</f>
        <v>11763493201300</v>
      </c>
      <c r="C18" s="3">
        <f>+'BOP PIIE data'!C18</f>
        <v>8353375433600</v>
      </c>
      <c r="D18" s="3">
        <f>+'BOP PIIE data'!D18</f>
        <v>1779833885900</v>
      </c>
      <c r="E18" s="3">
        <f>+'BOP PIIE data'!E18</f>
        <v>3093072214000</v>
      </c>
      <c r="F18" s="3">
        <f>+'BOP PIIE data'!F18</f>
        <v>2780060479400</v>
      </c>
      <c r="G18" s="3">
        <f>+'BOP PIIE data'!G18</f>
        <v>1085238784300</v>
      </c>
      <c r="H18" s="3">
        <f>+'BOP PIIE data'!H18</f>
        <v>212898408300</v>
      </c>
      <c r="I18" s="3">
        <f>+'BOP PIIE data'!I18</f>
        <v>499705545700</v>
      </c>
      <c r="J18" s="3">
        <f>+'BOP PIIE data'!O18</f>
        <v>879350218848.75195</v>
      </c>
      <c r="K18" s="3">
        <f>+'BOP PIIE data'!P18</f>
        <v>753091605413.03296</v>
      </c>
      <c r="L18" s="3">
        <f t="shared" si="0"/>
        <v>-348287858629.05243</v>
      </c>
      <c r="M18" s="3">
        <f t="shared" si="1"/>
        <v>5802528264905.0605</v>
      </c>
      <c r="N18" s="3">
        <f>+'BOP PIIE data'!K18</f>
        <v>-58345703061.8834</v>
      </c>
      <c r="O18" s="3">
        <f>+'BOP PIIE data'!Q18</f>
        <v>2646843883580.6401</v>
      </c>
      <c r="P18" s="3">
        <f>+'BOP PIIE data'!L18</f>
        <v>-289942155567.16901</v>
      </c>
      <c r="Q18" s="3">
        <f>+'BOP PIIE data'!R18</f>
        <v>3155684381324.4199</v>
      </c>
      <c r="R18" s="3">
        <f>+'BOP PIIE data'!M18</f>
        <v>-2648330585840.6802</v>
      </c>
      <c r="S18" s="3">
        <f>+'BOP PIIE data'!S18</f>
        <v>-10045539644410.301</v>
      </c>
      <c r="T18" s="3">
        <f>+'BOP PIIE data'!N18</f>
        <v>1744095033783.29</v>
      </c>
      <c r="U18" s="5">
        <f>+'BOP PIIE data'!J18</f>
        <v>3504893997300</v>
      </c>
      <c r="V18" s="5">
        <f>+'BOP PIIE data'!T18</f>
        <v>3332862781184.6001</v>
      </c>
      <c r="W18" s="5">
        <f t="shared" si="2"/>
        <v>0</v>
      </c>
      <c r="X18" s="5">
        <f>+J18-K18+L18-M18+R18-S18+T18-V18-'BOP PIIE data'!U18</f>
        <v>-9.765625E-4</v>
      </c>
    </row>
    <row r="19" spans="1:24" x14ac:dyDescent="0.2">
      <c r="A19" s="4">
        <v>36617</v>
      </c>
      <c r="B19" s="3">
        <f>+'BOP PIIE data'!B19</f>
        <v>12167929223000</v>
      </c>
      <c r="C19" s="3">
        <f>+'BOP PIIE data'!C19</f>
        <v>8764042480500</v>
      </c>
      <c r="D19" s="3">
        <f>+'BOP PIIE data'!D19</f>
        <v>1802643947800</v>
      </c>
      <c r="E19" s="3">
        <f>+'BOP PIIE data'!E19</f>
        <v>3130587624900</v>
      </c>
      <c r="F19" s="3">
        <f>+'BOP PIIE data'!F19</f>
        <v>2952095184400</v>
      </c>
      <c r="G19" s="3">
        <f>+'BOP PIIE data'!G19</f>
        <v>935119766400</v>
      </c>
      <c r="H19" s="3">
        <f>+'BOP PIIE data'!H19</f>
        <v>233979517300</v>
      </c>
      <c r="I19" s="3">
        <f>+'BOP PIIE data'!I19</f>
        <v>470736644900</v>
      </c>
      <c r="J19" s="3">
        <f>+'BOP PIIE data'!O19</f>
        <v>859217539279.86401</v>
      </c>
      <c r="K19" s="3">
        <f>+'BOP PIIE data'!P19</f>
        <v>-723350590639.18896</v>
      </c>
      <c r="L19" s="3">
        <f t="shared" si="0"/>
        <v>6206209276364.5537</v>
      </c>
      <c r="M19" s="3">
        <f t="shared" si="1"/>
        <v>-1809843712867.3</v>
      </c>
      <c r="N19" s="3">
        <f>+'BOP PIIE data'!K19</f>
        <v>477675242034.64398</v>
      </c>
      <c r="O19" s="3">
        <f>+'BOP PIIE data'!Q19</f>
        <v>-3198668321703.52</v>
      </c>
      <c r="P19" s="3">
        <f>+'BOP PIIE data'!L19</f>
        <v>5728534034329.9102</v>
      </c>
      <c r="Q19" s="3">
        <f>+'BOP PIIE data'!R19</f>
        <v>1388824608836.22</v>
      </c>
      <c r="R19" s="3">
        <f>+'BOP PIIE data'!M19</f>
        <v>-2070894054925.8201</v>
      </c>
      <c r="S19" s="3">
        <f>+'BOP PIIE data'!S19</f>
        <v>4078636311125.2798</v>
      </c>
      <c r="T19" s="3">
        <f>+'BOP PIIE data'!N19</f>
        <v>2259302172577.6001</v>
      </c>
      <c r="U19" s="5">
        <f>+'BOP PIIE data'!J19</f>
        <v>3856161355900</v>
      </c>
      <c r="V19" s="5">
        <f>+'BOP PIIE data'!T19</f>
        <v>5577234447796.96</v>
      </c>
      <c r="W19" s="5">
        <f t="shared" si="2"/>
        <v>-100</v>
      </c>
      <c r="X19" s="5">
        <f>+J19-K19+L19-M19+R19-S19+T19-V19-'BOP PIIE data'!U19</f>
        <v>0</v>
      </c>
    </row>
    <row r="20" spans="1:24" x14ac:dyDescent="0.2">
      <c r="A20" s="4">
        <v>36708</v>
      </c>
      <c r="B20" s="3">
        <f>+'BOP PIIE data'!B20</f>
        <v>12324644758500</v>
      </c>
      <c r="C20" s="3">
        <f>+'BOP PIIE data'!C20</f>
        <v>9181834496500</v>
      </c>
      <c r="D20" s="3">
        <f>+'BOP PIIE data'!D20</f>
        <v>1959348822800</v>
      </c>
      <c r="E20" s="3">
        <f>+'BOP PIIE data'!E20</f>
        <v>3214439115000</v>
      </c>
      <c r="F20" s="3">
        <f>+'BOP PIIE data'!F20</f>
        <v>3041381255900</v>
      </c>
      <c r="G20" s="3">
        <f>+'BOP PIIE data'!G20</f>
        <v>1012293625000</v>
      </c>
      <c r="H20" s="3">
        <f>+'BOP PIIE data'!H20</f>
        <v>173486512500</v>
      </c>
      <c r="I20" s="3">
        <f>+'BOP PIIE data'!I20</f>
        <v>429541329500</v>
      </c>
      <c r="J20" s="3">
        <f>+'BOP PIIE data'!O20</f>
        <v>2311998356429.7202</v>
      </c>
      <c r="K20" s="3">
        <f>+'BOP PIIE data'!P20</f>
        <v>646264152345.39404</v>
      </c>
      <c r="L20" s="3">
        <f t="shared" si="0"/>
        <v>810960124249.41895</v>
      </c>
      <c r="M20" s="3">
        <f t="shared" si="1"/>
        <v>3823299699086.5898</v>
      </c>
      <c r="N20" s="3">
        <f>+'BOP PIIE data'!K20</f>
        <v>523699229964.505</v>
      </c>
      <c r="O20" s="3">
        <f>+'BOP PIIE data'!Q20</f>
        <v>1824824373189.26</v>
      </c>
      <c r="P20" s="3">
        <f>+'BOP PIIE data'!L20</f>
        <v>287260894284.914</v>
      </c>
      <c r="Q20" s="3">
        <f>+'BOP PIIE data'!R20</f>
        <v>1998475325897.3301</v>
      </c>
      <c r="R20" s="3">
        <f>+'BOP PIIE data'!M20</f>
        <v>-3339021992250.54</v>
      </c>
      <c r="S20" s="3">
        <f>+'BOP PIIE data'!S20</f>
        <v>-5908356170063.8799</v>
      </c>
      <c r="T20" s="3">
        <f>+'BOP PIIE data'!N20</f>
        <v>483438883900.79401</v>
      </c>
      <c r="U20" s="5">
        <f>+'BOP PIIE data'!J20</f>
        <v>3660752783900</v>
      </c>
      <c r="V20" s="5">
        <f>+'BOP PIIE data'!T20</f>
        <v>1911084077694.74</v>
      </c>
      <c r="W20" s="5">
        <f t="shared" si="2"/>
        <v>-200</v>
      </c>
      <c r="X20" s="5">
        <f>+J20-K20+L20-M20+R20-S20+T20-V20-'BOP PIIE data'!U20</f>
        <v>0</v>
      </c>
    </row>
    <row r="21" spans="1:24" x14ac:dyDescent="0.2">
      <c r="A21" s="4">
        <v>36800</v>
      </c>
      <c r="B21" s="3">
        <f>+'BOP PIIE data'!B21</f>
        <v>12461548073800</v>
      </c>
      <c r="C21" s="3">
        <f>+'BOP PIIE data'!C21</f>
        <v>9782715173500</v>
      </c>
      <c r="D21" s="3">
        <f>+'BOP PIIE data'!D21</f>
        <v>1959422646400</v>
      </c>
      <c r="E21" s="3">
        <f>+'BOP PIIE data'!E21</f>
        <v>3306190991200</v>
      </c>
      <c r="F21" s="3">
        <f>+'BOP PIIE data'!F21</f>
        <v>3106404623900</v>
      </c>
      <c r="G21" s="3">
        <f>+'BOP PIIE data'!G21</f>
        <v>1103253354800</v>
      </c>
      <c r="H21" s="3">
        <f>+'BOP PIIE data'!H21</f>
        <v>167723651200</v>
      </c>
      <c r="I21" s="3">
        <f>+'BOP PIIE data'!I21</f>
        <v>440342316300</v>
      </c>
      <c r="J21" s="3">
        <f>+'BOP PIIE data'!O21</f>
        <v>801024851941.65906</v>
      </c>
      <c r="K21" s="3">
        <f>+'BOP PIIE data'!P21</f>
        <v>485568759180.763</v>
      </c>
      <c r="L21" s="3">
        <f t="shared" si="0"/>
        <v>2258613322515.0698</v>
      </c>
      <c r="M21" s="3">
        <f t="shared" si="1"/>
        <v>-2735463600924.3599</v>
      </c>
      <c r="N21" s="3">
        <f>+'BOP PIIE data'!K21</f>
        <v>1196573756862.73</v>
      </c>
      <c r="O21" s="3">
        <f>+'BOP PIIE data'!Q21</f>
        <v>-1391362119866.3799</v>
      </c>
      <c r="P21" s="3">
        <f>+'BOP PIIE data'!L21</f>
        <v>1062039565652.34</v>
      </c>
      <c r="Q21" s="3">
        <f>+'BOP PIIE data'!R21</f>
        <v>-1344101481057.98</v>
      </c>
      <c r="R21" s="3">
        <f>+'BOP PIIE data'!M21</f>
        <v>8698144224717.0498</v>
      </c>
      <c r="S21" s="3">
        <f>+'BOP PIIE data'!S21</f>
        <v>10946323118748.9</v>
      </c>
      <c r="T21" s="3">
        <f>+'BOP PIIE data'!N21</f>
        <v>774083797838.31299</v>
      </c>
      <c r="U21" s="5">
        <f>+'BOP PIIE data'!J21</f>
        <v>3062597159500</v>
      </c>
      <c r="V21" s="5">
        <f>+'BOP PIIE data'!T21</f>
        <v>4054536465323.71</v>
      </c>
      <c r="W21" s="5">
        <f t="shared" si="2"/>
        <v>0</v>
      </c>
      <c r="X21" s="5">
        <f>+J21-K21+L21-M21+R21-S21+T21-V21-'BOP PIIE data'!U21</f>
        <v>4.8828125E-4</v>
      </c>
    </row>
    <row r="22" spans="1:24" x14ac:dyDescent="0.2">
      <c r="A22" s="4">
        <v>36892</v>
      </c>
      <c r="B22" s="3">
        <f>+'BOP PIIE data'!B22</f>
        <v>12161578336100</v>
      </c>
      <c r="C22" s="3">
        <f>+'BOP PIIE data'!C22</f>
        <v>9764148697500</v>
      </c>
      <c r="D22" s="3">
        <f>+'BOP PIIE data'!D22</f>
        <v>1963559314800</v>
      </c>
      <c r="E22" s="3">
        <f>+'BOP PIIE data'!E22</f>
        <v>3417120817700</v>
      </c>
      <c r="F22" s="3">
        <f>+'BOP PIIE data'!F22</f>
        <v>3219235316600</v>
      </c>
      <c r="G22" s="3">
        <f>+'BOP PIIE data'!G22</f>
        <v>1083278627500</v>
      </c>
      <c r="H22" s="3">
        <f>+'BOP PIIE data'!H22</f>
        <v>167161426900</v>
      </c>
      <c r="I22" s="3">
        <f>+'BOP PIIE data'!I22</f>
        <v>362262843300</v>
      </c>
      <c r="J22" s="3">
        <f>+'BOP PIIE data'!O22</f>
        <v>1953606397748.75</v>
      </c>
      <c r="K22" s="3">
        <f>+'BOP PIIE data'!P22</f>
        <v>91262430013.032806</v>
      </c>
      <c r="L22" s="3">
        <f t="shared" si="0"/>
        <v>538265598270.94653</v>
      </c>
      <c r="M22" s="3">
        <f t="shared" si="1"/>
        <v>4098795851705.0601</v>
      </c>
      <c r="N22" s="3">
        <f>+'BOP PIIE data'!K22</f>
        <v>-79468097361.883408</v>
      </c>
      <c r="O22" s="3">
        <f>+'BOP PIIE data'!Q22</f>
        <v>2581581973380.6401</v>
      </c>
      <c r="P22" s="3">
        <f>+'BOP PIIE data'!L22</f>
        <v>617733695632.82996</v>
      </c>
      <c r="Q22" s="3">
        <f>+'BOP PIIE data'!R22</f>
        <v>1517213878324.4199</v>
      </c>
      <c r="R22" s="3">
        <f>+'BOP PIIE data'!M22</f>
        <v>-1082739679240.6801</v>
      </c>
      <c r="S22" s="3">
        <f>+'BOP PIIE data'!S22</f>
        <v>-4089658791910.27</v>
      </c>
      <c r="T22" s="3">
        <f>+'BOP PIIE data'!N22</f>
        <v>-82520771816.706207</v>
      </c>
      <c r="U22" s="5">
        <f>+'BOP PIIE data'!J22</f>
        <v>2884723408200</v>
      </c>
      <c r="V22" s="5">
        <f>+'BOP PIIE data'!T22</f>
        <v>1750360137084.6001</v>
      </c>
      <c r="W22" s="5">
        <f t="shared" si="2"/>
        <v>200</v>
      </c>
      <c r="X22" s="5">
        <f>+J22-K22+L22-M22+R22-S22+T22-V22-'BOP PIIE data'!U22</f>
        <v>0</v>
      </c>
    </row>
    <row r="23" spans="1:24" x14ac:dyDescent="0.2">
      <c r="A23" s="4">
        <v>36982</v>
      </c>
      <c r="B23" s="3">
        <f>+'BOP PIIE data'!B23</f>
        <v>11612519834500</v>
      </c>
      <c r="C23" s="3">
        <f>+'BOP PIIE data'!C23</f>
        <v>9464010560200</v>
      </c>
      <c r="D23" s="3">
        <f>+'BOP PIIE data'!D23</f>
        <v>1964719572600</v>
      </c>
      <c r="E23" s="3">
        <f>+'BOP PIIE data'!E23</f>
        <v>3561012429600</v>
      </c>
      <c r="F23" s="3">
        <f>+'BOP PIIE data'!F23</f>
        <v>3080775169400</v>
      </c>
      <c r="G23" s="3">
        <f>+'BOP PIIE data'!G23</f>
        <v>1082407580500</v>
      </c>
      <c r="H23" s="3">
        <f>+'BOP PIIE data'!H23</f>
        <v>186921052600</v>
      </c>
      <c r="I23" s="3">
        <f>+'BOP PIIE data'!I23</f>
        <v>487108340500</v>
      </c>
      <c r="J23" s="3">
        <f>+'BOP PIIE data'!O23</f>
        <v>447763673779.86401</v>
      </c>
      <c r="K23" s="3">
        <f>+'BOP PIIE data'!P23</f>
        <v>52337500360.8106</v>
      </c>
      <c r="L23" s="3">
        <f t="shared" si="0"/>
        <v>3357411970464.5542</v>
      </c>
      <c r="M23" s="3">
        <f t="shared" si="1"/>
        <v>1168775925232.7034</v>
      </c>
      <c r="N23" s="3">
        <f>+'BOP PIIE data'!K23</f>
        <v>492620562634.64398</v>
      </c>
      <c r="O23" s="3">
        <f>+'BOP PIIE data'!Q23</f>
        <v>1199810115296.48</v>
      </c>
      <c r="P23" s="3">
        <f>+'BOP PIIE data'!L23</f>
        <v>2864791407829.9102</v>
      </c>
      <c r="Q23" s="3">
        <f>+'BOP PIIE data'!R23</f>
        <v>-31034190063.776501</v>
      </c>
      <c r="R23" s="3">
        <f>+'BOP PIIE data'!M23</f>
        <v>-263973842425.823</v>
      </c>
      <c r="S23" s="3">
        <f>+'BOP PIIE data'!S23</f>
        <v>-1024324566474.72</v>
      </c>
      <c r="T23" s="3">
        <f>+'BOP PIIE data'!N23</f>
        <v>968255066877.599</v>
      </c>
      <c r="U23" s="5">
        <f>+'BOP PIIE data'!J23</f>
        <v>2250396718200</v>
      </c>
      <c r="V23" s="5">
        <f>+'BOP PIIE data'!T23</f>
        <v>4385446314296.96</v>
      </c>
      <c r="W23" s="5">
        <f t="shared" si="2"/>
        <v>100</v>
      </c>
      <c r="X23" s="5">
        <f>+J23-K23+L23-M23+R23-S23+T23-V23-'BOP PIIE data'!U23</f>
        <v>-4.8828125E-4</v>
      </c>
    </row>
    <row r="24" spans="1:24" x14ac:dyDescent="0.2">
      <c r="A24" s="4">
        <v>37073</v>
      </c>
      <c r="B24" s="3">
        <f>+'BOP PIIE data'!B24</f>
        <v>11269451568400</v>
      </c>
      <c r="C24" s="3">
        <f>+'BOP PIIE data'!C24</f>
        <v>9065461942400</v>
      </c>
      <c r="D24" s="3">
        <f>+'BOP PIIE data'!D24</f>
        <v>1977087622800</v>
      </c>
      <c r="E24" s="3">
        <f>+'BOP PIIE data'!E24</f>
        <v>3422841325600</v>
      </c>
      <c r="F24" s="3">
        <f>+'BOP PIIE data'!F24</f>
        <v>2976517378200</v>
      </c>
      <c r="G24" s="3">
        <f>+'BOP PIIE data'!G24</f>
        <v>1019328215900</v>
      </c>
      <c r="H24" s="3">
        <f>+'BOP PIIE data'!H24</f>
        <v>207328396200</v>
      </c>
      <c r="I24" s="3">
        <f>+'BOP PIIE data'!I24</f>
        <v>455326121500</v>
      </c>
      <c r="J24" s="3">
        <f>+'BOP PIIE data'!O24</f>
        <v>962993608429.72498</v>
      </c>
      <c r="K24" s="3">
        <f>+'BOP PIIE data'!P24</f>
        <v>33883756545.393902</v>
      </c>
      <c r="L24" s="3">
        <f t="shared" si="0"/>
        <v>3288102451649.415</v>
      </c>
      <c r="M24" s="3">
        <f t="shared" si="1"/>
        <v>1185347506786.595</v>
      </c>
      <c r="N24" s="3">
        <f>+'BOP PIIE data'!K24</f>
        <v>187698808264.505</v>
      </c>
      <c r="O24" s="3">
        <f>+'BOP PIIE data'!Q24</f>
        <v>1499304554189.26</v>
      </c>
      <c r="P24" s="3">
        <f>+'BOP PIIE data'!L24</f>
        <v>3100403643384.9102</v>
      </c>
      <c r="Q24" s="3">
        <f>+'BOP PIIE data'!R24</f>
        <v>-313957047402.66498</v>
      </c>
      <c r="R24" s="3">
        <f>+'BOP PIIE data'!M24</f>
        <v>-9615162197350.5391</v>
      </c>
      <c r="S24" s="3">
        <f>+'BOP PIIE data'!S24</f>
        <v>-5724620828963.8799</v>
      </c>
      <c r="T24" s="3">
        <f>+'BOP PIIE data'!N24</f>
        <v>2765541618900.79</v>
      </c>
      <c r="U24" s="5">
        <f>+'BOP PIIE data'!J24</f>
        <v>2467427360000</v>
      </c>
      <c r="V24" s="5">
        <f>+'BOP PIIE data'!T24</f>
        <v>1464859450294.74</v>
      </c>
      <c r="W24" s="5">
        <f t="shared" si="2"/>
        <v>200</v>
      </c>
      <c r="X24" s="5">
        <f>+J24-K24+L24-M24+R24-S24+T24-V24-'BOP PIIE data'!U24</f>
        <v>0</v>
      </c>
    </row>
    <row r="25" spans="1:24" x14ac:dyDescent="0.2">
      <c r="A25" s="4">
        <v>37165</v>
      </c>
      <c r="B25" s="3">
        <f>+'BOP PIIE data'!B25</f>
        <v>10986097875600</v>
      </c>
      <c r="C25" s="3">
        <f>+'BOP PIIE data'!C25</f>
        <v>8685978849300</v>
      </c>
      <c r="D25" s="3">
        <f>+'BOP PIIE data'!D25</f>
        <v>1958029458900</v>
      </c>
      <c r="E25" s="3">
        <f>+'BOP PIIE data'!E25</f>
        <v>3087472649400</v>
      </c>
      <c r="F25" s="3">
        <f>+'BOP PIIE data'!F25</f>
        <v>2963403379500</v>
      </c>
      <c r="G25" s="3">
        <f>+'BOP PIIE data'!G25</f>
        <v>897542123700</v>
      </c>
      <c r="H25" s="3">
        <f>+'BOP PIIE data'!H25</f>
        <v>194284632600</v>
      </c>
      <c r="I25" s="3">
        <f>+'BOP PIIE data'!I25</f>
        <v>438483325200</v>
      </c>
      <c r="J25" s="3">
        <f>+'BOP PIIE data'!O25</f>
        <v>936822635441.65906</v>
      </c>
      <c r="K25" s="3">
        <f>+'BOP PIIE data'!P25</f>
        <v>423562371880.763</v>
      </c>
      <c r="L25" s="3">
        <f t="shared" si="0"/>
        <v>5883725021315.0732</v>
      </c>
      <c r="M25" s="3">
        <f t="shared" si="1"/>
        <v>985443430675.64307</v>
      </c>
      <c r="N25" s="3">
        <f>+'BOP PIIE data'!K25</f>
        <v>801150292662.73303</v>
      </c>
      <c r="O25" s="3">
        <f>+'BOP PIIE data'!Q25</f>
        <v>-495984061866.37701</v>
      </c>
      <c r="P25" s="3">
        <f>+'BOP PIIE data'!L25</f>
        <v>5082574728652.3398</v>
      </c>
      <c r="Q25" s="3">
        <f>+'BOP PIIE data'!R25</f>
        <v>1481427492542.02</v>
      </c>
      <c r="R25" s="3">
        <f>+'BOP PIIE data'!M25</f>
        <v>5348926474017.0498</v>
      </c>
      <c r="S25" s="3">
        <f>+'BOP PIIE data'!S25</f>
        <v>8743131085348.8799</v>
      </c>
      <c r="T25" s="3">
        <f>+'BOP PIIE data'!N25</f>
        <v>1285103087738.3101</v>
      </c>
      <c r="U25" s="5">
        <f>+'BOP PIIE data'!J25</f>
        <v>2992338398900</v>
      </c>
      <c r="V25" s="5">
        <f>+'BOP PIIE data'!T25</f>
        <v>2962264289723.71</v>
      </c>
      <c r="W25" s="5">
        <f t="shared" si="2"/>
        <v>100</v>
      </c>
      <c r="X25" s="5">
        <f>+J25-K25+L25-M25+R25-S25+T25-V25-'BOP PIIE data'!U25</f>
        <v>-4.8828125E-4</v>
      </c>
    </row>
    <row r="26" spans="1:24" x14ac:dyDescent="0.2">
      <c r="A26" s="4">
        <v>37257</v>
      </c>
      <c r="B26" s="3">
        <f>+'BOP PIIE data'!B26</f>
        <v>11793105073200</v>
      </c>
      <c r="C26" s="3">
        <f>+'BOP PIIE data'!C26</f>
        <v>9052138345800</v>
      </c>
      <c r="D26" s="3">
        <f>+'BOP PIIE data'!D26</f>
        <v>2051244805000</v>
      </c>
      <c r="E26" s="3">
        <f>+'BOP PIIE data'!E26</f>
        <v>3366315961400</v>
      </c>
      <c r="F26" s="3">
        <f>+'BOP PIIE data'!F26</f>
        <v>2886417228900</v>
      </c>
      <c r="G26" s="3">
        <f>+'BOP PIIE data'!G26</f>
        <v>805016134700</v>
      </c>
      <c r="H26" s="3">
        <f>+'BOP PIIE data'!H26</f>
        <v>533255674100</v>
      </c>
      <c r="I26" s="3">
        <f>+'BOP PIIE data'!I26</f>
        <v>434563644900</v>
      </c>
      <c r="J26" s="3">
        <f>+'BOP PIIE data'!O26</f>
        <v>1375544054148.75</v>
      </c>
      <c r="K26" s="3">
        <f>+'BOP PIIE data'!P26</f>
        <v>595084695713.03296</v>
      </c>
      <c r="L26" s="3">
        <f t="shared" si="0"/>
        <v>-4228868031629.0498</v>
      </c>
      <c r="M26" s="3">
        <f t="shared" si="1"/>
        <v>-6646917135094.9404</v>
      </c>
      <c r="N26" s="3">
        <f>+'BOP PIIE data'!K26</f>
        <v>1057890400138.12</v>
      </c>
      <c r="O26" s="3">
        <f>+'BOP PIIE data'!Q26</f>
        <v>-1608012824119.3601</v>
      </c>
      <c r="P26" s="3">
        <f>+'BOP PIIE data'!L26</f>
        <v>-5286758431767.1699</v>
      </c>
      <c r="Q26" s="3">
        <f>+'BOP PIIE data'!R26</f>
        <v>-5038904310975.5801</v>
      </c>
      <c r="R26" s="3">
        <f>+'BOP PIIE data'!M26</f>
        <v>-7109502477640.6797</v>
      </c>
      <c r="S26" s="3">
        <f>+'BOP PIIE data'!S26</f>
        <v>-7199783823810.2695</v>
      </c>
      <c r="T26" s="3">
        <f>+'BOP PIIE data'!N26</f>
        <v>162929241283.29401</v>
      </c>
      <c r="U26" s="5">
        <f>+'BOP PIIE data'!J26</f>
        <v>3605988694300</v>
      </c>
      <c r="V26" s="5">
        <f>+'BOP PIIE data'!T26</f>
        <v>3902525966384.6001</v>
      </c>
      <c r="W26" s="5">
        <f t="shared" si="2"/>
        <v>100</v>
      </c>
      <c r="X26" s="5">
        <f>+J26-K26+L26-M26+R26-S26+T26-V26-'BOP PIIE data'!U26</f>
        <v>0</v>
      </c>
    </row>
    <row r="27" spans="1:24" x14ac:dyDescent="0.2">
      <c r="A27" s="4">
        <v>37347</v>
      </c>
      <c r="B27" s="3">
        <f>+'BOP PIIE data'!B27</f>
        <v>12261184487400</v>
      </c>
      <c r="C27" s="3">
        <f>+'BOP PIIE data'!C27</f>
        <v>8997596948000</v>
      </c>
      <c r="D27" s="3">
        <f>+'BOP PIIE data'!D27</f>
        <v>2135500233100</v>
      </c>
      <c r="E27" s="3">
        <f>+'BOP PIIE data'!E27</f>
        <v>3550660937900</v>
      </c>
      <c r="F27" s="3">
        <f>+'BOP PIIE data'!F27</f>
        <v>2741676741100</v>
      </c>
      <c r="G27" s="3">
        <f>+'BOP PIIE data'!G27</f>
        <v>819377026200</v>
      </c>
      <c r="H27" s="3">
        <f>+'BOP PIIE data'!H27</f>
        <v>213650057600</v>
      </c>
      <c r="I27" s="3">
        <f>+'BOP PIIE data'!I27</f>
        <v>458509130200</v>
      </c>
      <c r="J27" s="3">
        <f>+'BOP PIIE data'!O27</f>
        <v>836465656179.86401</v>
      </c>
      <c r="K27" s="3">
        <f>+'BOP PIIE data'!P27</f>
        <v>265442183360.811</v>
      </c>
      <c r="L27" s="3">
        <f t="shared" si="0"/>
        <v>5079606161764.5498</v>
      </c>
      <c r="M27" s="3">
        <f t="shared" si="1"/>
        <v>2563416679232.7002</v>
      </c>
      <c r="N27" s="3">
        <f>+'BOP PIIE data'!K27</f>
        <v>1681436822734.6399</v>
      </c>
      <c r="O27" s="3">
        <f>+'BOP PIIE data'!Q27</f>
        <v>1059985878296.48</v>
      </c>
      <c r="P27" s="3">
        <f>+'BOP PIIE data'!L27</f>
        <v>3398169339029.9102</v>
      </c>
      <c r="Q27" s="3">
        <f>+'BOP PIIE data'!R27</f>
        <v>1503430800936.22</v>
      </c>
      <c r="R27" s="3">
        <f>+'BOP PIIE data'!M27</f>
        <v>188947338774.17801</v>
      </c>
      <c r="S27" s="3">
        <f>+'BOP PIIE data'!S27</f>
        <v>3858809936625.2798</v>
      </c>
      <c r="T27" s="3">
        <f>+'BOP PIIE data'!N27</f>
        <v>4314870766477.6001</v>
      </c>
      <c r="U27" s="5">
        <f>+'BOP PIIE data'!J27</f>
        <v>3525867476800</v>
      </c>
      <c r="V27" s="5">
        <f>+'BOP PIIE data'!T27</f>
        <v>3605356447696.96</v>
      </c>
      <c r="W27" s="5">
        <f t="shared" si="2"/>
        <v>100</v>
      </c>
      <c r="X27" s="5">
        <f>+J27-K27+L27-M27+R27-S27+T27-V27-'BOP PIIE data'!U27</f>
        <v>0</v>
      </c>
    </row>
    <row r="28" spans="1:24" x14ac:dyDescent="0.2">
      <c r="A28" s="4">
        <v>37438</v>
      </c>
      <c r="B28" s="3">
        <f>+'BOP PIIE data'!B28</f>
        <v>12048108770000</v>
      </c>
      <c r="C28" s="3">
        <f>+'BOP PIIE data'!C28</f>
        <v>9067386299000</v>
      </c>
      <c r="D28" s="3">
        <f>+'BOP PIIE data'!D28</f>
        <v>2021230838200</v>
      </c>
      <c r="E28" s="3">
        <f>+'BOP PIIE data'!E28</f>
        <v>3427465244800</v>
      </c>
      <c r="F28" s="3">
        <f>+'BOP PIIE data'!F28</f>
        <v>2712350433900</v>
      </c>
      <c r="G28" s="3">
        <f>+'BOP PIIE data'!G28</f>
        <v>828628962900</v>
      </c>
      <c r="H28" s="3">
        <f>+'BOP PIIE data'!H28</f>
        <v>268959906100</v>
      </c>
      <c r="I28" s="3">
        <f>+'BOP PIIE data'!I28</f>
        <v>536612242700</v>
      </c>
      <c r="J28" s="3">
        <f>+'BOP PIIE data'!O28</f>
        <v>759517964629.72498</v>
      </c>
      <c r="K28" s="3">
        <f>+'BOP PIIE data'!P28</f>
        <v>424294542345.39398</v>
      </c>
      <c r="L28" s="3">
        <f t="shared" si="0"/>
        <v>5180776748749.4199</v>
      </c>
      <c r="M28" s="3">
        <f t="shared" si="1"/>
        <v>1336308513286.5901</v>
      </c>
      <c r="N28" s="3">
        <f>+'BOP PIIE data'!K28</f>
        <v>2022490204564.51</v>
      </c>
      <c r="O28" s="3">
        <f>+'BOP PIIE data'!Q28</f>
        <v>-1707751505810.74</v>
      </c>
      <c r="P28" s="3">
        <f>+'BOP PIIE data'!L28</f>
        <v>3158286544184.9102</v>
      </c>
      <c r="Q28" s="3">
        <f>+'BOP PIIE data'!R28</f>
        <v>3044060019097.3301</v>
      </c>
      <c r="R28" s="3">
        <f>+'BOP PIIE data'!M28</f>
        <v>-2153817843350.54</v>
      </c>
      <c r="S28" s="3">
        <f>+'BOP PIIE data'!S28</f>
        <v>717772372936.11597</v>
      </c>
      <c r="T28" s="3">
        <f>+'BOP PIIE data'!N28</f>
        <v>780126401800.79395</v>
      </c>
      <c r="U28" s="5">
        <f>+'BOP PIIE data'!J28</f>
        <v>3190557198900</v>
      </c>
      <c r="V28" s="5">
        <f>+'BOP PIIE data'!T28</f>
        <v>1826781365494.74</v>
      </c>
      <c r="W28" s="5">
        <f t="shared" si="2"/>
        <v>-100</v>
      </c>
      <c r="X28" s="5">
        <f>+J28-K28+L28-M28+R28-S28+T28-V28-'BOP PIIE data'!U28</f>
        <v>9.765625E-4</v>
      </c>
    </row>
    <row r="29" spans="1:24" x14ac:dyDescent="0.2">
      <c r="A29" s="4">
        <v>37530</v>
      </c>
      <c r="B29" s="3">
        <f>+'BOP PIIE data'!B29</f>
        <v>12741073334900</v>
      </c>
      <c r="C29" s="3">
        <f>+'BOP PIIE data'!C29</f>
        <v>9588650197300</v>
      </c>
      <c r="D29" s="3">
        <f>+'BOP PIIE data'!D29</f>
        <v>2068340635300</v>
      </c>
      <c r="E29" s="3">
        <f>+'BOP PIIE data'!E29</f>
        <v>3580069555500</v>
      </c>
      <c r="F29" s="3">
        <f>+'BOP PIIE data'!F29</f>
        <v>2707479096900</v>
      </c>
      <c r="G29" s="3">
        <f>+'BOP PIIE data'!G29</f>
        <v>794007636200</v>
      </c>
      <c r="H29" s="3">
        <f>+'BOP PIIE data'!H29</f>
        <v>196201515400</v>
      </c>
      <c r="I29" s="3">
        <f>+'BOP PIIE data'!I29</f>
        <v>456250293400</v>
      </c>
      <c r="J29" s="3">
        <f>+'BOP PIIE data'!O29</f>
        <v>928172131041.65906</v>
      </c>
      <c r="K29" s="3">
        <f>+'BOP PIIE data'!P29</f>
        <v>181765173280.763</v>
      </c>
      <c r="L29" s="3">
        <f t="shared" si="0"/>
        <v>4130920643015.0728</v>
      </c>
      <c r="M29" s="3">
        <f t="shared" si="1"/>
        <v>-238970571624.354</v>
      </c>
      <c r="N29" s="3">
        <f>+'BOP PIIE data'!K29</f>
        <v>-128535484837.267</v>
      </c>
      <c r="O29" s="3">
        <f>+'BOP PIIE data'!Q29</f>
        <v>193072457133.62299</v>
      </c>
      <c r="P29" s="3">
        <f>+'BOP PIIE data'!L29</f>
        <v>4259456127852.3398</v>
      </c>
      <c r="Q29" s="3">
        <f>+'BOP PIIE data'!R29</f>
        <v>-432043028757.97699</v>
      </c>
      <c r="R29" s="3">
        <f>+'BOP PIIE data'!M29</f>
        <v>4243606294917.0498</v>
      </c>
      <c r="S29" s="3">
        <f>+'BOP PIIE data'!S29</f>
        <v>5511337730548.8799</v>
      </c>
      <c r="T29" s="3">
        <f>+'BOP PIIE data'!N29</f>
        <v>538995908138.31299</v>
      </c>
      <c r="U29" s="5">
        <f>+'BOP PIIE data'!J29</f>
        <v>3294116900500</v>
      </c>
      <c r="V29" s="5">
        <f>+'BOP PIIE data'!T29</f>
        <v>4062091387423.71</v>
      </c>
      <c r="W29" s="5">
        <f t="shared" si="2"/>
        <v>-400</v>
      </c>
      <c r="X29" s="5">
        <f>+J29-K29+L29-M29+R29-S29+T29-V29-'BOP PIIE data'!U29</f>
        <v>4.8828125E-4</v>
      </c>
    </row>
    <row r="30" spans="1:24" x14ac:dyDescent="0.2">
      <c r="A30" s="4">
        <v>37622</v>
      </c>
      <c r="B30" s="3">
        <f>+'BOP PIIE data'!B30</f>
        <v>12519198382100</v>
      </c>
      <c r="C30" s="3">
        <f>+'BOP PIIE data'!C30</f>
        <v>9835019458600</v>
      </c>
      <c r="D30" s="3">
        <f>+'BOP PIIE data'!D30</f>
        <v>2329017776100</v>
      </c>
      <c r="E30" s="3">
        <f>+'BOP PIIE data'!E30</f>
        <v>3584600141700</v>
      </c>
      <c r="F30" s="3">
        <f>+'BOP PIIE data'!F30</f>
        <v>2746868359600</v>
      </c>
      <c r="G30" s="3">
        <f>+'BOP PIIE data'!G30</f>
        <v>740006074000</v>
      </c>
      <c r="H30" s="3">
        <f>+'BOP PIIE data'!H30</f>
        <v>206133801200</v>
      </c>
      <c r="I30" s="3">
        <f>+'BOP PIIE data'!I30</f>
        <v>458676522900</v>
      </c>
      <c r="J30" s="3">
        <f>+'BOP PIIE data'!O30</f>
        <v>898057654448.75195</v>
      </c>
      <c r="K30" s="3">
        <f>+'BOP PIIE data'!P30</f>
        <v>429532121813.03302</v>
      </c>
      <c r="L30" s="3">
        <f t="shared" si="0"/>
        <v>6736315244170.9502</v>
      </c>
      <c r="M30" s="3">
        <f t="shared" si="1"/>
        <v>2854551256505.064</v>
      </c>
      <c r="N30" s="3">
        <f>+'BOP PIIE data'!K30</f>
        <v>1065361547138.12</v>
      </c>
      <c r="O30" s="3">
        <f>+'BOP PIIE data'!Q30</f>
        <v>89984289780.643997</v>
      </c>
      <c r="P30" s="3">
        <f>+'BOP PIIE data'!L30</f>
        <v>5670953697032.8301</v>
      </c>
      <c r="Q30" s="3">
        <f>+'BOP PIIE data'!R30</f>
        <v>2764566966724.4199</v>
      </c>
      <c r="R30" s="3">
        <f>+'BOP PIIE data'!M30</f>
        <v>-6882061020840.6797</v>
      </c>
      <c r="S30" s="3">
        <f>+'BOP PIIE data'!S30</f>
        <v>-3208019673610.27</v>
      </c>
      <c r="T30" s="3">
        <f>+'BOP PIIE data'!N30</f>
        <v>2564785687983.29</v>
      </c>
      <c r="U30" s="5">
        <f>+'BOP PIIE data'!J30</f>
        <v>3182916121800</v>
      </c>
      <c r="V30" s="5">
        <f>+'BOP PIIE data'!T30</f>
        <v>3148371651884.6001</v>
      </c>
      <c r="W30" s="5">
        <f t="shared" si="2"/>
        <v>0</v>
      </c>
      <c r="X30" s="5">
        <f>+J30-K30+L30-M30+R30-S30+T30-V30-'BOP PIIE data'!U30</f>
        <v>0</v>
      </c>
    </row>
    <row r="31" spans="1:24" x14ac:dyDescent="0.2">
      <c r="A31" s="4">
        <v>37712</v>
      </c>
      <c r="B31" s="3">
        <f>+'BOP PIIE data'!B31</f>
        <v>12606630758100</v>
      </c>
      <c r="C31" s="3">
        <f>+'BOP PIIE data'!C31</f>
        <v>9681422291500</v>
      </c>
      <c r="D31" s="3">
        <f>+'BOP PIIE data'!D31</f>
        <v>2168577372100</v>
      </c>
      <c r="E31" s="3">
        <f>+'BOP PIIE data'!E31</f>
        <v>2903417370900</v>
      </c>
      <c r="F31" s="3">
        <f>+'BOP PIIE data'!F31</f>
        <v>2818432436800</v>
      </c>
      <c r="G31" s="3">
        <f>+'BOP PIIE data'!G31</f>
        <v>727943159900</v>
      </c>
      <c r="H31" s="3">
        <f>+'BOP PIIE data'!H31</f>
        <v>190706738700</v>
      </c>
      <c r="I31" s="3">
        <f>+'BOP PIIE data'!I31</f>
        <v>390112422800</v>
      </c>
      <c r="J31" s="3">
        <f>+'BOP PIIE data'!O31</f>
        <v>944597915179.86401</v>
      </c>
      <c r="K31" s="3">
        <f>+'BOP PIIE data'!P31</f>
        <v>154891571460.811</v>
      </c>
      <c r="L31" s="3">
        <f t="shared" si="0"/>
        <v>7323158185964.5547</v>
      </c>
      <c r="M31" s="3">
        <f t="shared" si="1"/>
        <v>-499361836067.2998</v>
      </c>
      <c r="N31" s="3">
        <f>+'BOP PIIE data'!K31</f>
        <v>-802061699465.35596</v>
      </c>
      <c r="O31" s="3">
        <f>+'BOP PIIE data'!Q31</f>
        <v>2272912023896.48</v>
      </c>
      <c r="P31" s="3">
        <f>+'BOP PIIE data'!L31</f>
        <v>8125219885429.9102</v>
      </c>
      <c r="Q31" s="3">
        <f>+'BOP PIIE data'!R31</f>
        <v>-2772273859963.7798</v>
      </c>
      <c r="R31" s="3">
        <f>+'BOP PIIE data'!M31</f>
        <v>-3691396043125.8198</v>
      </c>
      <c r="S31" s="3">
        <f>+'BOP PIIE data'!S31</f>
        <v>8230498818125.2803</v>
      </c>
      <c r="T31" s="3">
        <f>+'BOP PIIE data'!N31</f>
        <v>5400651119077.5996</v>
      </c>
      <c r="U31" s="5">
        <f>+'BOP PIIE data'!J31</f>
        <v>4081452060600</v>
      </c>
      <c r="V31" s="5">
        <f>+'BOP PIIE data'!T31</f>
        <v>1829929716696.96</v>
      </c>
      <c r="W31" s="5">
        <f t="shared" si="2"/>
        <v>0</v>
      </c>
      <c r="X31" s="5">
        <f>+J31-K31+L31-M31+R31-S31+T31-V31-'BOP PIIE data'!U31</f>
        <v>1.953125E-3</v>
      </c>
    </row>
    <row r="32" spans="1:24" x14ac:dyDescent="0.2">
      <c r="A32" s="4">
        <v>37803</v>
      </c>
      <c r="B32" s="3">
        <f>+'BOP PIIE data'!B32</f>
        <v>12944497898800</v>
      </c>
      <c r="C32" s="3">
        <f>+'BOP PIIE data'!C32</f>
        <v>9750066691700</v>
      </c>
      <c r="D32" s="3">
        <f>+'BOP PIIE data'!D32</f>
        <v>2286894937700</v>
      </c>
      <c r="E32" s="3">
        <f>+'BOP PIIE data'!E32</f>
        <v>3238865304500</v>
      </c>
      <c r="F32" s="3">
        <f>+'BOP PIIE data'!F32</f>
        <v>3054546992600</v>
      </c>
      <c r="G32" s="3">
        <f>+'BOP PIIE data'!G32</f>
        <v>709611678100</v>
      </c>
      <c r="H32" s="3">
        <f>+'BOP PIIE data'!H32</f>
        <v>184063598600</v>
      </c>
      <c r="I32" s="3">
        <f>+'BOP PIIE data'!I32</f>
        <v>382528558600</v>
      </c>
      <c r="J32" s="3">
        <f>+'BOP PIIE data'!O32</f>
        <v>1365135054729.72</v>
      </c>
      <c r="K32" s="3">
        <f>+'BOP PIIE data'!P32</f>
        <v>312799396345.39398</v>
      </c>
      <c r="L32" s="3">
        <f t="shared" si="0"/>
        <v>845594271749.41504</v>
      </c>
      <c r="M32" s="3">
        <f t="shared" si="1"/>
        <v>3542463059086.5898</v>
      </c>
      <c r="N32" s="3">
        <f>+'BOP PIIE data'!K32</f>
        <v>-211144275135.495</v>
      </c>
      <c r="O32" s="3">
        <f>+'BOP PIIE data'!Q32</f>
        <v>5516711113189.2598</v>
      </c>
      <c r="P32" s="3">
        <f>+'BOP PIIE data'!L32</f>
        <v>1056738546884.91</v>
      </c>
      <c r="Q32" s="3">
        <f>+'BOP PIIE data'!R32</f>
        <v>-1974248054102.6699</v>
      </c>
      <c r="R32" s="3">
        <f>+'BOP PIIE data'!M32</f>
        <v>-6783913922050.54</v>
      </c>
      <c r="S32" s="3">
        <f>+'BOP PIIE data'!S32</f>
        <v>-5142621824463.8799</v>
      </c>
      <c r="T32" s="3">
        <f>+'BOP PIIE data'!N32</f>
        <v>6616836150800.79</v>
      </c>
      <c r="U32" s="5">
        <f>+'BOP PIIE data'!J32</f>
        <v>4388931194700</v>
      </c>
      <c r="V32" s="5">
        <f>+'BOP PIIE data'!T32</f>
        <v>3849815134794.7402</v>
      </c>
      <c r="W32" s="5">
        <f t="shared" si="2"/>
        <v>100</v>
      </c>
      <c r="X32" s="5">
        <f>+J32-K32+L32-M32+R32-S32+T32-V32-'BOP PIIE data'!U32</f>
        <v>0</v>
      </c>
    </row>
    <row r="33" spans="1:24" x14ac:dyDescent="0.2">
      <c r="A33" s="4">
        <v>37895</v>
      </c>
      <c r="B33" s="3">
        <f>+'BOP PIIE data'!B33</f>
        <v>13273058670000</v>
      </c>
      <c r="C33" s="3">
        <f>+'BOP PIIE data'!C33</f>
        <v>9655867698100</v>
      </c>
      <c r="D33" s="3">
        <f>+'BOP PIIE data'!D33</f>
        <v>2217507733500</v>
      </c>
      <c r="E33" s="3">
        <f>+'BOP PIIE data'!E33</f>
        <v>3378725587800</v>
      </c>
      <c r="F33" s="3">
        <f>+'BOP PIIE data'!F33</f>
        <v>2870840653700</v>
      </c>
      <c r="G33" s="3">
        <f>+'BOP PIIE data'!G33</f>
        <v>634534702700</v>
      </c>
      <c r="H33" s="3">
        <f>+'BOP PIIE data'!H33</f>
        <v>172461828200</v>
      </c>
      <c r="I33" s="3">
        <f>+'BOP PIIE data'!I33</f>
        <v>418982404000</v>
      </c>
      <c r="J33" s="3">
        <f>+'BOP PIIE data'!O33</f>
        <v>786134302741.65906</v>
      </c>
      <c r="K33" s="3">
        <f>+'BOP PIIE data'!P33</f>
        <v>132355415380.763</v>
      </c>
      <c r="L33" s="3">
        <f t="shared" si="0"/>
        <v>5637316467315.0732</v>
      </c>
      <c r="M33" s="3">
        <f t="shared" si="1"/>
        <v>3171658071475.6401</v>
      </c>
      <c r="N33" s="3">
        <f>+'BOP PIIE data'!K33</f>
        <v>447343118362.73297</v>
      </c>
      <c r="O33" s="3">
        <f>+'BOP PIIE data'!Q33</f>
        <v>2119336150733.6201</v>
      </c>
      <c r="P33" s="3">
        <f>+'BOP PIIE data'!L33</f>
        <v>5189973348952.3398</v>
      </c>
      <c r="Q33" s="3">
        <f>+'BOP PIIE data'!R33</f>
        <v>1052321920742.02</v>
      </c>
      <c r="R33" s="3">
        <f>+'BOP PIIE data'!M33</f>
        <v>-278047411482.94897</v>
      </c>
      <c r="S33" s="3">
        <f>+'BOP PIIE data'!S33</f>
        <v>4157480621848.8799</v>
      </c>
      <c r="T33" s="3">
        <f>+'BOP PIIE data'!N33</f>
        <v>6946504357538.3096</v>
      </c>
      <c r="U33" s="5">
        <f>+'BOP PIIE data'!J33</f>
        <v>4445758493100</v>
      </c>
      <c r="V33" s="5">
        <f>+'BOP PIIE data'!T33</f>
        <v>4857874621123.71</v>
      </c>
      <c r="W33" s="5">
        <f t="shared" si="2"/>
        <v>-300</v>
      </c>
      <c r="X33" s="5">
        <f>+J33-K33+L33-M33+R33-S33+T33-V33-'BOP PIIE data'!U33</f>
        <v>1.953125E-3</v>
      </c>
    </row>
    <row r="34" spans="1:24" x14ac:dyDescent="0.2">
      <c r="A34" s="4">
        <v>37987</v>
      </c>
      <c r="B34" s="3">
        <f>+'BOP PIIE data'!B34</f>
        <v>13742826413100</v>
      </c>
      <c r="C34" s="3">
        <f>+'BOP PIIE data'!C34</f>
        <v>9985521536300</v>
      </c>
      <c r="D34" s="3">
        <f>+'BOP PIIE data'!D34</f>
        <v>2429046948800</v>
      </c>
      <c r="E34" s="3">
        <f>+'BOP PIIE data'!E34</f>
        <v>3479686445000</v>
      </c>
      <c r="F34" s="3">
        <f>+'BOP PIIE data'!F34</f>
        <v>2993194573800</v>
      </c>
      <c r="G34" s="3">
        <f>+'BOP PIIE data'!G34</f>
        <v>631893241100</v>
      </c>
      <c r="H34" s="3">
        <f>+'BOP PIIE data'!H34</f>
        <v>185708451000</v>
      </c>
      <c r="I34" s="3">
        <f>+'BOP PIIE data'!I34</f>
        <v>338597496500</v>
      </c>
      <c r="J34" s="3">
        <f>+'BOP PIIE data'!O34</f>
        <v>753108158948.75195</v>
      </c>
      <c r="K34" s="3">
        <f>+'BOP PIIE data'!P34</f>
        <v>96592722013.032806</v>
      </c>
      <c r="L34" s="3">
        <f t="shared" si="0"/>
        <v>3406055919970.9473</v>
      </c>
      <c r="M34" s="3">
        <f t="shared" si="1"/>
        <v>7531147823005.0596</v>
      </c>
      <c r="N34" s="3">
        <f>+'BOP PIIE data'!K34</f>
        <v>285503162138.117</v>
      </c>
      <c r="O34" s="3">
        <f>+'BOP PIIE data'!Q34</f>
        <v>4668359706380.6396</v>
      </c>
      <c r="P34" s="3">
        <f>+'BOP PIIE data'!L34</f>
        <v>3120552757832.8301</v>
      </c>
      <c r="Q34" s="3">
        <f>+'BOP PIIE data'!R34</f>
        <v>2862788116624.4199</v>
      </c>
      <c r="R34" s="3">
        <f>+'BOP PIIE data'!M34</f>
        <v>-9883736018640.6797</v>
      </c>
      <c r="S34" s="3">
        <f>+'BOP PIIE data'!S34</f>
        <v>-995537240210.27405</v>
      </c>
      <c r="T34" s="3">
        <f>+'BOP PIIE data'!N34</f>
        <v>15312964899183.301</v>
      </c>
      <c r="U34" s="5">
        <f>+'BOP PIIE data'!J34</f>
        <v>4915077667700</v>
      </c>
      <c r="V34" s="5">
        <f>+'BOP PIIE data'!T34</f>
        <v>3175189122784.6001</v>
      </c>
      <c r="W34" s="5">
        <f t="shared" si="2"/>
        <v>100</v>
      </c>
      <c r="X34" s="5">
        <f>+J34-K34+L34-M34+R34-S34+T34-V34-'BOP PIIE data'!U34</f>
        <v>4.8828125E-4</v>
      </c>
    </row>
    <row r="35" spans="1:24" x14ac:dyDescent="0.2">
      <c r="A35" s="4">
        <v>38078</v>
      </c>
      <c r="B35" s="3">
        <f>+'BOP PIIE data'!B35</f>
        <v>14430124097800</v>
      </c>
      <c r="C35" s="3">
        <f>+'BOP PIIE data'!C35</f>
        <v>10615005959700</v>
      </c>
      <c r="D35" s="3">
        <f>+'BOP PIIE data'!D35</f>
        <v>2592521414100</v>
      </c>
      <c r="E35" s="3">
        <f>+'BOP PIIE data'!E35</f>
        <v>3716928814800</v>
      </c>
      <c r="F35" s="3">
        <f>+'BOP PIIE data'!F35</f>
        <v>3319676923300</v>
      </c>
      <c r="G35" s="3">
        <f>+'BOP PIIE data'!G35</f>
        <v>672963478900</v>
      </c>
      <c r="H35" s="3">
        <f>+'BOP PIIE data'!H35</f>
        <v>159661195900</v>
      </c>
      <c r="I35" s="3">
        <f>+'BOP PIIE data'!I35</f>
        <v>361775360700</v>
      </c>
      <c r="J35" s="3">
        <f>+'BOP PIIE data'!O35</f>
        <v>1342357998779.8601</v>
      </c>
      <c r="K35" s="3">
        <f>+'BOP PIIE data'!P35</f>
        <v>439915168660.81097</v>
      </c>
      <c r="L35" s="3">
        <f t="shared" si="0"/>
        <v>5289953772364.5498</v>
      </c>
      <c r="M35" s="3">
        <f t="shared" si="1"/>
        <v>2725026949932.7002</v>
      </c>
      <c r="N35" s="3">
        <f>+'BOP PIIE data'!K35</f>
        <v>1208423898734.6399</v>
      </c>
      <c r="O35" s="3">
        <f>+'BOP PIIE data'!Q35</f>
        <v>1015805803296.48</v>
      </c>
      <c r="P35" s="3">
        <f>+'BOP PIIE data'!L35</f>
        <v>4081529873629.9102</v>
      </c>
      <c r="Q35" s="3">
        <f>+'BOP PIIE data'!R35</f>
        <v>1709221146636.22</v>
      </c>
      <c r="R35" s="3">
        <f>+'BOP PIIE data'!M35</f>
        <v>9534974802874.1797</v>
      </c>
      <c r="S35" s="3">
        <f>+'BOP PIIE data'!S35</f>
        <v>8779442792425.2803</v>
      </c>
      <c r="T35" s="3">
        <f>+'BOP PIIE data'!N35</f>
        <v>971430614877.599</v>
      </c>
      <c r="U35" s="5">
        <f>+'BOP PIIE data'!J35</f>
        <v>5135310017000</v>
      </c>
      <c r="V35" s="5">
        <f>+'BOP PIIE data'!T35</f>
        <v>5090911051396.96</v>
      </c>
      <c r="W35" s="5">
        <f t="shared" si="2"/>
        <v>0</v>
      </c>
      <c r="X35" s="5">
        <f>+J35-K35+L35-M35+R35-S35+T35-V35-'BOP PIIE data'!U35</f>
        <v>-9.765625E-4</v>
      </c>
    </row>
    <row r="36" spans="1:24" x14ac:dyDescent="0.2">
      <c r="A36" s="4">
        <v>38169</v>
      </c>
      <c r="B36" s="3">
        <f>+'BOP PIIE data'!B36</f>
        <v>14606053338500</v>
      </c>
      <c r="C36" s="3">
        <f>+'BOP PIIE data'!C36</f>
        <v>11029524308600</v>
      </c>
      <c r="D36" s="3">
        <f>+'BOP PIIE data'!D36</f>
        <v>2725962373400</v>
      </c>
      <c r="E36" s="3">
        <f>+'BOP PIIE data'!E36</f>
        <v>3745508787800</v>
      </c>
      <c r="F36" s="3">
        <f>+'BOP PIIE data'!F36</f>
        <v>3369371735800</v>
      </c>
      <c r="G36" s="3">
        <f>+'BOP PIIE data'!G36</f>
        <v>782557165600</v>
      </c>
      <c r="H36" s="3">
        <f>+'BOP PIIE data'!H36</f>
        <v>187454133100</v>
      </c>
      <c r="I36" s="3">
        <f>+'BOP PIIE data'!I36</f>
        <v>437164626200</v>
      </c>
      <c r="J36" s="3">
        <f>+'BOP PIIE data'!O36</f>
        <v>1285125514329.72</v>
      </c>
      <c r="K36" s="3">
        <f>+'BOP PIIE data'!P36</f>
        <v>210752624345.39401</v>
      </c>
      <c r="L36" s="3">
        <f t="shared" si="0"/>
        <v>5821496482749.415</v>
      </c>
      <c r="M36" s="3">
        <f t="shared" si="1"/>
        <v>7002532185786.5898</v>
      </c>
      <c r="N36" s="3">
        <f>+'BOP PIIE data'!K36</f>
        <v>932974270264.505</v>
      </c>
      <c r="O36" s="3">
        <f>+'BOP PIIE data'!Q36</f>
        <v>2243439211789.2598</v>
      </c>
      <c r="P36" s="3">
        <f>+'BOP PIIE data'!L36</f>
        <v>4888522212484.9102</v>
      </c>
      <c r="Q36" s="3">
        <f>+'BOP PIIE data'!R36</f>
        <v>4759092973997.3301</v>
      </c>
      <c r="R36" s="3">
        <f>+'BOP PIIE data'!M36</f>
        <v>-1386009155450.54</v>
      </c>
      <c r="S36" s="3">
        <f>+'BOP PIIE data'!S36</f>
        <v>-5321353428863.8799</v>
      </c>
      <c r="T36" s="3">
        <f>+'BOP PIIE data'!N36</f>
        <v>328231610000.79401</v>
      </c>
      <c r="U36" s="5">
        <f>+'BOP PIIE data'!J36</f>
        <v>4894086692800</v>
      </c>
      <c r="V36" s="5">
        <f>+'BOP PIIE data'!T36</f>
        <v>4157422561994.7402</v>
      </c>
      <c r="W36" s="5">
        <f t="shared" si="2"/>
        <v>-200</v>
      </c>
      <c r="X36" s="5">
        <f>+J36-K36+L36-M36+R36-S36+T36-V36-'BOP PIIE data'!U36</f>
        <v>0</v>
      </c>
    </row>
    <row r="37" spans="1:24" x14ac:dyDescent="0.2">
      <c r="A37" s="4">
        <v>38261</v>
      </c>
      <c r="B37" s="3">
        <f>+'BOP PIIE data'!B37</f>
        <v>14732217943500</v>
      </c>
      <c r="C37" s="3">
        <f>+'BOP PIIE data'!C37</f>
        <v>11454254308700</v>
      </c>
      <c r="D37" s="3">
        <f>+'BOP PIIE data'!D37</f>
        <v>2776328900800</v>
      </c>
      <c r="E37" s="3">
        <f>+'BOP PIIE data'!E37</f>
        <v>3805525377400</v>
      </c>
      <c r="F37" s="3">
        <f>+'BOP PIIE data'!F37</f>
        <v>3561988079100</v>
      </c>
      <c r="G37" s="3">
        <f>+'BOP PIIE data'!G37</f>
        <v>778983595200</v>
      </c>
      <c r="H37" s="3">
        <f>+'BOP PIIE data'!H37</f>
        <v>201185944400</v>
      </c>
      <c r="I37" s="3">
        <f>+'BOP PIIE data'!I37</f>
        <v>462559276200</v>
      </c>
      <c r="J37" s="3">
        <f>+'BOP PIIE data'!O37</f>
        <v>1018930249541.66</v>
      </c>
      <c r="K37" s="3">
        <f>+'BOP PIIE data'!P37</f>
        <v>73407745280.762695</v>
      </c>
      <c r="L37" s="3">
        <f t="shared" si="0"/>
        <v>4391921813815.0728</v>
      </c>
      <c r="M37" s="3">
        <f t="shared" si="1"/>
        <v>3991038206575.6401</v>
      </c>
      <c r="N37" s="3">
        <f>+'BOP PIIE data'!K37</f>
        <v>995284681462.73303</v>
      </c>
      <c r="O37" s="3">
        <f>+'BOP PIIE data'!Q37</f>
        <v>2618774258133.6201</v>
      </c>
      <c r="P37" s="3">
        <f>+'BOP PIIE data'!L37</f>
        <v>3396637132352.3398</v>
      </c>
      <c r="Q37" s="3">
        <f>+'BOP PIIE data'!R37</f>
        <v>1372263948442.02</v>
      </c>
      <c r="R37" s="3">
        <f>+'BOP PIIE data'!M37</f>
        <v>6972685731117.0498</v>
      </c>
      <c r="S37" s="3">
        <f>+'BOP PIIE data'!S37</f>
        <v>4929546291148.8799</v>
      </c>
      <c r="T37" s="3">
        <f>+'BOP PIIE data'!N37</f>
        <v>654829812538.31299</v>
      </c>
      <c r="U37" s="5">
        <f>+'BOP PIIE data'!J37</f>
        <v>4770398310500</v>
      </c>
      <c r="V37" s="5">
        <f>+'BOP PIIE data'!T37</f>
        <v>3669269444523.71</v>
      </c>
      <c r="W37" s="5">
        <f t="shared" si="2"/>
        <v>-200</v>
      </c>
      <c r="X37" s="5">
        <f>+J37-K37+L37-M37+R37-S37+T37-V37-'BOP PIIE data'!U37</f>
        <v>4.8828125E-4</v>
      </c>
    </row>
    <row r="38" spans="1:24" x14ac:dyDescent="0.2">
      <c r="A38" s="4">
        <v>38353</v>
      </c>
      <c r="B38" s="3">
        <f>+'BOP PIIE data'!B38</f>
        <v>14725156969500</v>
      </c>
      <c r="C38" s="3">
        <f>+'BOP PIIE data'!C38</f>
        <v>11497704044700</v>
      </c>
      <c r="D38" s="3">
        <f>+'BOP PIIE data'!D38</f>
        <v>2579988764900</v>
      </c>
      <c r="E38" s="3">
        <f>+'BOP PIIE data'!E38</f>
        <v>3729760550400</v>
      </c>
      <c r="F38" s="3">
        <f>+'BOP PIIE data'!F38</f>
        <v>3582866770400</v>
      </c>
      <c r="G38" s="3">
        <f>+'BOP PIIE data'!G38</f>
        <v>948685573300</v>
      </c>
      <c r="H38" s="3">
        <f>+'BOP PIIE data'!H38</f>
        <v>233851641800</v>
      </c>
      <c r="I38" s="3">
        <f>+'BOP PIIE data'!I38</f>
        <v>485627177600</v>
      </c>
      <c r="J38" s="3">
        <f>+'BOP PIIE data'!O38</f>
        <v>1257081084048.75</v>
      </c>
      <c r="K38" s="3">
        <f>+'BOP PIIE data'!P38</f>
        <v>397564412613.03302</v>
      </c>
      <c r="L38" s="3">
        <f t="shared" si="0"/>
        <v>3176766371970.9473</v>
      </c>
      <c r="M38" s="3">
        <f t="shared" si="1"/>
        <v>4799955936105.0605</v>
      </c>
      <c r="N38" s="3">
        <f>+'BOP PIIE data'!K38</f>
        <v>561919870138.11694</v>
      </c>
      <c r="O38" s="3">
        <f>+'BOP PIIE data'!Q38</f>
        <v>2983601518180.6401</v>
      </c>
      <c r="P38" s="3">
        <f>+'BOP PIIE data'!L38</f>
        <v>2614846501832.8301</v>
      </c>
      <c r="Q38" s="3">
        <f>+'BOP PIIE data'!R38</f>
        <v>1816354417924.4199</v>
      </c>
      <c r="R38" s="3">
        <f>+'BOP PIIE data'!M38</f>
        <v>-5493961511140.6797</v>
      </c>
      <c r="S38" s="3">
        <f>+'BOP PIIE data'!S38</f>
        <v>-10050217456710.301</v>
      </c>
      <c r="T38" s="3">
        <f>+'BOP PIIE data'!N38</f>
        <v>223887671283.29401</v>
      </c>
      <c r="U38" s="5">
        <f>+'BOP PIIE data'!J38</f>
        <v>4460086800400</v>
      </c>
      <c r="V38" s="5">
        <f>+'BOP PIIE data'!T38</f>
        <v>4045349675984.6001</v>
      </c>
      <c r="W38" s="5">
        <f t="shared" si="2"/>
        <v>200</v>
      </c>
      <c r="X38" s="5">
        <f>+J38-K38+L38-M38+R38-S38+T38-V38-'BOP PIIE data'!U38</f>
        <v>-9.765625E-4</v>
      </c>
    </row>
    <row r="39" spans="1:24" x14ac:dyDescent="0.2">
      <c r="A39" s="4">
        <v>38443</v>
      </c>
      <c r="B39" s="3">
        <f>+'BOP PIIE data'!B39</f>
        <v>15287982854500</v>
      </c>
      <c r="C39" s="3">
        <f>+'BOP PIIE data'!C39</f>
        <v>12401384033900</v>
      </c>
      <c r="D39" s="3">
        <f>+'BOP PIIE data'!D39</f>
        <v>2721000863300</v>
      </c>
      <c r="E39" s="3">
        <f>+'BOP PIIE data'!E39</f>
        <v>3705801349400</v>
      </c>
      <c r="F39" s="3">
        <f>+'BOP PIIE data'!F39</f>
        <v>3972239742900</v>
      </c>
      <c r="G39" s="3">
        <f>+'BOP PIIE data'!G39</f>
        <v>997915391400</v>
      </c>
      <c r="H39" s="3">
        <f>+'BOP PIIE data'!H39</f>
        <v>293698636800</v>
      </c>
      <c r="I39" s="3">
        <f>+'BOP PIIE data'!I39</f>
        <v>542618496700</v>
      </c>
      <c r="J39" s="3">
        <f>+'BOP PIIE data'!O39</f>
        <v>1187343711979.8601</v>
      </c>
      <c r="K39" s="3">
        <f>+'BOP PIIE data'!P39</f>
        <v>143782846760.811</v>
      </c>
      <c r="L39" s="3">
        <f t="shared" si="0"/>
        <v>5800724396064.5537</v>
      </c>
      <c r="M39" s="3">
        <f t="shared" si="1"/>
        <v>4584269985532.6982</v>
      </c>
      <c r="N39" s="3">
        <f>+'BOP PIIE data'!K39</f>
        <v>397774781334.64398</v>
      </c>
      <c r="O39" s="3">
        <f>+'BOP PIIE data'!Q39</f>
        <v>631684457296.47803</v>
      </c>
      <c r="P39" s="3">
        <f>+'BOP PIIE data'!L39</f>
        <v>5402949614729.9102</v>
      </c>
      <c r="Q39" s="3">
        <f>+'BOP PIIE data'!R39</f>
        <v>3952585528236.2202</v>
      </c>
      <c r="R39" s="3">
        <f>+'BOP PIIE data'!M39</f>
        <v>8427716777274.1797</v>
      </c>
      <c r="S39" s="3">
        <f>+'BOP PIIE data'!S39</f>
        <v>7477376767425.2803</v>
      </c>
      <c r="T39" s="3">
        <f>+'BOP PIIE data'!N39</f>
        <v>1041236514377.6</v>
      </c>
      <c r="U39" s="5">
        <f>+'BOP PIIE data'!J39</f>
        <v>4627202826000</v>
      </c>
      <c r="V39" s="5">
        <f>+'BOP PIIE data'!T39</f>
        <v>3717841552896.96</v>
      </c>
      <c r="W39" s="5">
        <f t="shared" si="2"/>
        <v>100</v>
      </c>
      <c r="X39" s="5">
        <f>+J39-K39+L39-M39+R39-S39+T39-V39-'BOP PIIE data'!U39</f>
        <v>4.8828125E-4</v>
      </c>
    </row>
    <row r="40" spans="1:24" x14ac:dyDescent="0.2">
      <c r="A40" s="4">
        <v>38534</v>
      </c>
      <c r="B40" s="3">
        <f>+'BOP PIIE data'!B40</f>
        <v>15865766419200</v>
      </c>
      <c r="C40" s="3">
        <f>+'BOP PIIE data'!C40</f>
        <v>13217020559100</v>
      </c>
      <c r="D40" s="3">
        <f>+'BOP PIIE data'!D40</f>
        <v>2824712167700</v>
      </c>
      <c r="E40" s="3">
        <f>+'BOP PIIE data'!E40</f>
        <v>3895271950900</v>
      </c>
      <c r="F40" s="3">
        <f>+'BOP PIIE data'!F40</f>
        <v>4095688646400</v>
      </c>
      <c r="G40" s="3">
        <f>+'BOP PIIE data'!G40</f>
        <v>1050212030700</v>
      </c>
      <c r="H40" s="3">
        <f>+'BOP PIIE data'!H40</f>
        <v>236522462900</v>
      </c>
      <c r="I40" s="3">
        <f>+'BOP PIIE data'!I40</f>
        <v>401152837900</v>
      </c>
      <c r="J40" s="3">
        <f>+'BOP PIIE data'!O40</f>
        <v>1701810450729.72</v>
      </c>
      <c r="K40" s="3">
        <f>+'BOP PIIE data'!P40</f>
        <v>412738242445.39398</v>
      </c>
      <c r="L40" s="3">
        <f t="shared" si="0"/>
        <v>7470547841449.415</v>
      </c>
      <c r="M40" s="3">
        <f t="shared" si="1"/>
        <v>3658076596586.5947</v>
      </c>
      <c r="N40" s="3">
        <f>+'BOP PIIE data'!K40</f>
        <v>596959902664.505</v>
      </c>
      <c r="O40" s="3">
        <f>+'BOP PIIE data'!Q40</f>
        <v>4397389240189.2598</v>
      </c>
      <c r="P40" s="3">
        <f>+'BOP PIIE data'!L40</f>
        <v>6873587938784.9102</v>
      </c>
      <c r="Q40" s="3">
        <f>+'BOP PIIE data'!R40</f>
        <v>-739312643602.66504</v>
      </c>
      <c r="R40" s="3">
        <f>+'BOP PIIE data'!M40</f>
        <v>-119345272950.54401</v>
      </c>
      <c r="S40" s="3">
        <f>+'BOP PIIE data'!S40</f>
        <v>2265495127136.1099</v>
      </c>
      <c r="T40" s="3">
        <f>+'BOP PIIE data'!N40</f>
        <v>432488257000.79401</v>
      </c>
      <c r="U40" s="5">
        <f>+'BOP PIIE data'!J40</f>
        <v>4459032317600</v>
      </c>
      <c r="V40" s="5">
        <f>+'BOP PIIE data'!T40</f>
        <v>3427752627194.7402</v>
      </c>
      <c r="W40" s="5">
        <f t="shared" si="2"/>
        <v>0</v>
      </c>
      <c r="X40" s="5">
        <f>+J40-K40+L40-M40+R40-S40+T40-V40-'BOP PIIE data'!U40</f>
        <v>9.765625E-4</v>
      </c>
    </row>
    <row r="41" spans="1:24" x14ac:dyDescent="0.2">
      <c r="A41" s="4">
        <v>38626</v>
      </c>
      <c r="B41" s="3">
        <f>+'BOP PIIE data'!B41</f>
        <v>17029564915500</v>
      </c>
      <c r="C41" s="3">
        <f>+'BOP PIIE data'!C41</f>
        <v>14187947169900</v>
      </c>
      <c r="D41" s="3">
        <f>+'BOP PIIE data'!D41</f>
        <v>3130986950900</v>
      </c>
      <c r="E41" s="3">
        <f>+'BOP PIIE data'!E41</f>
        <v>4025706517300</v>
      </c>
      <c r="F41" s="3">
        <f>+'BOP PIIE data'!F41</f>
        <v>4562561121100</v>
      </c>
      <c r="G41" s="3">
        <f>+'BOP PIIE data'!G41</f>
        <v>1164765663700</v>
      </c>
      <c r="H41" s="3">
        <f>+'BOP PIIE data'!H41</f>
        <v>315253554900</v>
      </c>
      <c r="I41" s="3">
        <f>+'BOP PIIE data'!I41</f>
        <v>449491076200</v>
      </c>
      <c r="J41" s="3">
        <f>+'BOP PIIE data'!O41</f>
        <v>1574257910241.6599</v>
      </c>
      <c r="K41" s="3">
        <f>+'BOP PIIE data'!P41</f>
        <v>-403913864219.237</v>
      </c>
      <c r="L41" s="3">
        <f t="shared" si="0"/>
        <v>5201839568115.0703</v>
      </c>
      <c r="M41" s="3">
        <f t="shared" si="1"/>
        <v>7537562267575.6445</v>
      </c>
      <c r="N41" s="3">
        <f>+'BOP PIIE data'!K41</f>
        <v>1008536103262.73</v>
      </c>
      <c r="O41" s="3">
        <f>+'BOP PIIE data'!Q41</f>
        <v>6891580647933.6201</v>
      </c>
      <c r="P41" s="3">
        <f>+'BOP PIIE data'!L41</f>
        <v>4193303464852.3398</v>
      </c>
      <c r="Q41" s="3">
        <f>+'BOP PIIE data'!R41</f>
        <v>645981619642.02405</v>
      </c>
      <c r="R41" s="3">
        <f>+'BOP PIIE data'!M41</f>
        <v>9492391261617.0508</v>
      </c>
      <c r="S41" s="3">
        <f>+'BOP PIIE data'!S41</f>
        <v>5768573088248.8799</v>
      </c>
      <c r="T41" s="3">
        <f>+'BOP PIIE data'!N41</f>
        <v>758625457338.31299</v>
      </c>
      <c r="U41" s="5">
        <f>+'BOP PIIE data'!J41</f>
        <v>5210456115400</v>
      </c>
      <c r="V41" s="5">
        <f>+'BOP PIIE data'!T41</f>
        <v>5153495264823.71</v>
      </c>
      <c r="W41" s="5">
        <f t="shared" si="2"/>
        <v>-100</v>
      </c>
      <c r="X41" s="5">
        <f>+J41-K41+L41-M41+R41-S41+T41-V41-'BOP PIIE data'!U41</f>
        <v>-1.46484375E-3</v>
      </c>
    </row>
    <row r="42" spans="1:24" x14ac:dyDescent="0.2">
      <c r="A42" s="4">
        <v>38718</v>
      </c>
      <c r="B42" s="3">
        <f>+'BOP PIIE data'!B42</f>
        <v>17323865706900</v>
      </c>
      <c r="C42" s="3">
        <f>+'BOP PIIE data'!C42</f>
        <v>14692691244800</v>
      </c>
      <c r="D42" s="3">
        <f>+'BOP PIIE data'!D42</f>
        <v>3182170862500</v>
      </c>
      <c r="E42" s="3">
        <f>+'BOP PIIE data'!E42</f>
        <v>3972478368600</v>
      </c>
      <c r="F42" s="3">
        <f>+'BOP PIIE data'!F42</f>
        <v>4704830560600</v>
      </c>
      <c r="G42" s="3">
        <f>+'BOP PIIE data'!G42</f>
        <v>1153417620600</v>
      </c>
      <c r="H42" s="3">
        <f>+'BOP PIIE data'!H42</f>
        <v>178380590400</v>
      </c>
      <c r="I42" s="3">
        <f>+'BOP PIIE data'!I42</f>
        <v>479803825400</v>
      </c>
      <c r="J42" s="3">
        <f>+'BOP PIIE data'!O42</f>
        <v>1140220926848.75</v>
      </c>
      <c r="K42" s="3">
        <f>+'BOP PIIE data'!P42</f>
        <v>497812980913.03302</v>
      </c>
      <c r="L42" s="3">
        <f t="shared" si="0"/>
        <v>2931182841670.9473</v>
      </c>
      <c r="M42" s="3">
        <f t="shared" si="1"/>
        <v>4651634325305.0605</v>
      </c>
      <c r="N42" s="3">
        <f>+'BOP PIIE data'!K42</f>
        <v>670234300338.11694</v>
      </c>
      <c r="O42" s="3">
        <f>+'BOP PIIE data'!Q42</f>
        <v>2452672286480.6401</v>
      </c>
      <c r="P42" s="3">
        <f>+'BOP PIIE data'!L42</f>
        <v>2260948541332.8301</v>
      </c>
      <c r="Q42" s="3">
        <f>+'BOP PIIE data'!R42</f>
        <v>2198962038824.4199</v>
      </c>
      <c r="R42" s="3">
        <f>+'BOP PIIE data'!M42</f>
        <v>-1133673735340.6799</v>
      </c>
      <c r="S42" s="3">
        <f>+'BOP PIIE data'!S42</f>
        <v>-5587638966810.2695</v>
      </c>
      <c r="T42" s="3">
        <f>+'BOP PIIE data'!N42</f>
        <v>523031371283.29401</v>
      </c>
      <c r="U42" s="5">
        <f>+'BOP PIIE data'!J42</f>
        <v>5090856660900</v>
      </c>
      <c r="V42" s="5">
        <f>+'BOP PIIE data'!T42</f>
        <v>4025530042084.6001</v>
      </c>
      <c r="W42" s="5">
        <f t="shared" si="2"/>
        <v>100</v>
      </c>
      <c r="X42" s="5">
        <f>+J42-K42+L42-M42+R42-S42+T42-V42-'BOP PIIE data'!U42</f>
        <v>-4.8828125E-4</v>
      </c>
    </row>
    <row r="43" spans="1:24" x14ac:dyDescent="0.2">
      <c r="A43" s="4">
        <v>38808</v>
      </c>
      <c r="B43" s="3">
        <f>+'BOP PIIE data'!B43</f>
        <v>17509145184700</v>
      </c>
      <c r="C43" s="3">
        <f>+'BOP PIIE data'!C43</f>
        <v>14942793317100</v>
      </c>
      <c r="D43" s="3">
        <f>+'BOP PIIE data'!D43</f>
        <v>3038228246700</v>
      </c>
      <c r="E43" s="3">
        <f>+'BOP PIIE data'!E43</f>
        <v>4043350504800</v>
      </c>
      <c r="F43" s="3">
        <f>+'BOP PIIE data'!F43</f>
        <v>4902217748600</v>
      </c>
      <c r="G43" s="3">
        <f>+'BOP PIIE data'!G43</f>
        <v>1447317778300</v>
      </c>
      <c r="H43" s="3">
        <f>+'BOP PIIE data'!H43</f>
        <v>183077882300</v>
      </c>
      <c r="I43" s="3">
        <f>+'BOP PIIE data'!I43</f>
        <v>508125926100</v>
      </c>
      <c r="J43" s="3">
        <f>+'BOP PIIE data'!O43</f>
        <v>1676540609279.8601</v>
      </c>
      <c r="K43" s="3">
        <f>+'BOP PIIE data'!P43</f>
        <v>-1566691359539.1899</v>
      </c>
      <c r="L43" s="3">
        <f t="shared" si="0"/>
        <v>-203061315835.4502</v>
      </c>
      <c r="M43" s="3">
        <f t="shared" si="1"/>
        <v>9697210592632.6992</v>
      </c>
      <c r="N43" s="3">
        <f>+'BOP PIIE data'!K43</f>
        <v>1214779050234.6399</v>
      </c>
      <c r="O43" s="3">
        <f>+'BOP PIIE data'!Q43</f>
        <v>1466963165096.48</v>
      </c>
      <c r="P43" s="3">
        <f>+'BOP PIIE data'!L43</f>
        <v>-1417840366070.0901</v>
      </c>
      <c r="Q43" s="3">
        <f>+'BOP PIIE data'!R43</f>
        <v>8230247427536.2197</v>
      </c>
      <c r="R43" s="3">
        <f>+'BOP PIIE data'!M43</f>
        <v>6327689244874.1797</v>
      </c>
      <c r="S43" s="3">
        <f>+'BOP PIIE data'!S43</f>
        <v>-2967375786374.7202</v>
      </c>
      <c r="T43" s="3">
        <f>+'BOP PIIE data'!N43</f>
        <v>1391537014377.6001</v>
      </c>
      <c r="U43" s="5">
        <f>+'BOP PIIE data'!J43</f>
        <v>4691081535900</v>
      </c>
      <c r="V43" s="5">
        <f>+'BOP PIIE data'!T43</f>
        <v>3678635426596.96</v>
      </c>
      <c r="W43" s="5">
        <f t="shared" si="2"/>
        <v>100</v>
      </c>
      <c r="X43" s="5">
        <f>+J43-K43+L43-M43+R43-S43+T43-V43-'BOP PIIE data'!U43</f>
        <v>1.46484375E-3</v>
      </c>
    </row>
    <row r="44" spans="1:24" x14ac:dyDescent="0.2">
      <c r="A44" s="4">
        <v>38899</v>
      </c>
      <c r="B44" s="3">
        <f>+'BOP PIIE data'!B44</f>
        <v>18168381413500</v>
      </c>
      <c r="C44" s="3">
        <f>+'BOP PIIE data'!C44</f>
        <v>15669682844700</v>
      </c>
      <c r="D44" s="3">
        <f>+'BOP PIIE data'!D44</f>
        <v>3159548475600</v>
      </c>
      <c r="E44" s="3">
        <f>+'BOP PIIE data'!E44</f>
        <v>4177634366900</v>
      </c>
      <c r="F44" s="3">
        <f>+'BOP PIIE data'!F44</f>
        <v>5062020576400</v>
      </c>
      <c r="G44" s="3">
        <f>+'BOP PIIE data'!G44</f>
        <v>1411814755700</v>
      </c>
      <c r="H44" s="3">
        <f>+'BOP PIIE data'!H44</f>
        <v>182078501500</v>
      </c>
      <c r="I44" s="3">
        <f>+'BOP PIIE data'!I44</f>
        <v>487543702100</v>
      </c>
      <c r="J44" s="3">
        <f>+'BOP PIIE data'!O44</f>
        <v>1582693352229.72</v>
      </c>
      <c r="K44" s="3">
        <f>+'BOP PIIE data'!P44</f>
        <v>604399623145.39404</v>
      </c>
      <c r="L44" s="3">
        <f t="shared" si="0"/>
        <v>4574356017949.415</v>
      </c>
      <c r="M44" s="3">
        <f t="shared" si="1"/>
        <v>-2816953195813.415</v>
      </c>
      <c r="N44" s="3">
        <f>+'BOP PIIE data'!K44</f>
        <v>314303635264.505</v>
      </c>
      <c r="O44" s="3">
        <f>+'BOP PIIE data'!Q44</f>
        <v>-562312863110.745</v>
      </c>
      <c r="P44" s="3">
        <f>+'BOP PIIE data'!L44</f>
        <v>4260052382684.9102</v>
      </c>
      <c r="Q44" s="3">
        <f>+'BOP PIIE data'!R44</f>
        <v>-2254640332702.6699</v>
      </c>
      <c r="R44" s="3">
        <f>+'BOP PIIE data'!M44</f>
        <v>-4947899942450.54</v>
      </c>
      <c r="S44" s="3">
        <f>+'BOP PIIE data'!S44</f>
        <v>600656435736.11499</v>
      </c>
      <c r="T44" s="3">
        <f>+'BOP PIIE data'!N44</f>
        <v>671564957000.79395</v>
      </c>
      <c r="U44" s="5">
        <f>+'BOP PIIE data'!J44</f>
        <v>4825353297600</v>
      </c>
      <c r="V44" s="5">
        <f>+'BOP PIIE data'!T44</f>
        <v>3705636165894.7402</v>
      </c>
      <c r="W44" s="5">
        <f t="shared" si="2"/>
        <v>0</v>
      </c>
      <c r="X44" s="5">
        <f>+J44-K44+L44-M44+R44-S44+T44-V44-'BOP PIIE data'!U44</f>
        <v>0</v>
      </c>
    </row>
    <row r="45" spans="1:24" x14ac:dyDescent="0.2">
      <c r="A45" s="4">
        <v>38991</v>
      </c>
      <c r="B45" s="3">
        <f>+'BOP PIIE data'!B45</f>
        <v>18887016623000</v>
      </c>
      <c r="C45" s="3">
        <f>+'BOP PIIE data'!C45</f>
        <v>15426908600200</v>
      </c>
      <c r="D45" s="3">
        <f>+'BOP PIIE data'!D45</f>
        <v>3342024112700</v>
      </c>
      <c r="E45" s="3">
        <f>+'BOP PIIE data'!E45</f>
        <v>4290139335300</v>
      </c>
      <c r="F45" s="3">
        <f>+'BOP PIIE data'!F45</f>
        <v>5376113632200</v>
      </c>
      <c r="G45" s="3">
        <f>+'BOP PIIE data'!G45</f>
        <v>1667204162400</v>
      </c>
      <c r="H45" s="3">
        <f>+'BOP PIIE data'!H45</f>
        <v>174413128800</v>
      </c>
      <c r="I45" s="3">
        <f>+'BOP PIIE data'!I45</f>
        <v>476457583500</v>
      </c>
      <c r="J45" s="3">
        <f>+'BOP PIIE data'!O45</f>
        <v>2371050779341.6602</v>
      </c>
      <c r="K45" s="3">
        <f>+'BOP PIIE data'!P45</f>
        <v>215902623680.763</v>
      </c>
      <c r="L45" s="3">
        <f t="shared" si="0"/>
        <v>969672049715.07507</v>
      </c>
      <c r="M45" s="3">
        <f t="shared" si="1"/>
        <v>11536334929575.641</v>
      </c>
      <c r="N45" s="3">
        <f>+'BOP PIIE data'!K45</f>
        <v>697026304862.73303</v>
      </c>
      <c r="O45" s="3">
        <f>+'BOP PIIE data'!Q45</f>
        <v>4982664871033.6201</v>
      </c>
      <c r="P45" s="3">
        <f>+'BOP PIIE data'!L45</f>
        <v>272645744852.34201</v>
      </c>
      <c r="Q45" s="3">
        <f>+'BOP PIIE data'!R45</f>
        <v>6553670058542.0195</v>
      </c>
      <c r="R45" s="3">
        <f>+'BOP PIIE data'!M45</f>
        <v>9802828297417.0508</v>
      </c>
      <c r="S45" s="3">
        <f>+'BOP PIIE data'!S45</f>
        <v>-2386973234351.1201</v>
      </c>
      <c r="T45" s="3">
        <f>+'BOP PIIE data'!N45</f>
        <v>1133443157338.3101</v>
      </c>
      <c r="U45" s="5">
        <f>+'BOP PIIE data'!J45</f>
        <v>5918857815200</v>
      </c>
      <c r="V45" s="5">
        <f>+'BOP PIIE data'!T45</f>
        <v>4639562674823.71</v>
      </c>
      <c r="W45" s="5">
        <f t="shared" si="2"/>
        <v>100</v>
      </c>
      <c r="X45" s="5">
        <f>+J45-K45+L45-M45+R45-S45+T45-V45-'BOP PIIE data'!U45</f>
        <v>9.765625E-4</v>
      </c>
    </row>
    <row r="46" spans="1:24" x14ac:dyDescent="0.2">
      <c r="A46" s="4">
        <v>39083</v>
      </c>
      <c r="B46" s="3">
        <f>+'BOP PIIE data'!B46</f>
        <v>19349268378900</v>
      </c>
      <c r="C46" s="3">
        <f>+'BOP PIIE data'!C46</f>
        <v>15883628766800</v>
      </c>
      <c r="D46" s="3">
        <f>+'BOP PIIE data'!D46</f>
        <v>3423246820300</v>
      </c>
      <c r="E46" s="3">
        <f>+'BOP PIIE data'!E46</f>
        <v>4424677934000</v>
      </c>
      <c r="F46" s="3">
        <f>+'BOP PIIE data'!F46</f>
        <v>5759776774100</v>
      </c>
      <c r="G46" s="3">
        <f>+'BOP PIIE data'!G46</f>
        <v>1627629768500</v>
      </c>
      <c r="H46" s="3">
        <f>+'BOP PIIE data'!H46</f>
        <v>177171458700</v>
      </c>
      <c r="I46" s="3">
        <f>+'BOP PIIE data'!I46</f>
        <v>521499962600</v>
      </c>
      <c r="J46" s="3">
        <f>+'BOP PIIE data'!O46</f>
        <v>2413730439748.75</v>
      </c>
      <c r="K46" s="3">
        <f>+'BOP PIIE data'!P46</f>
        <v>921141572013.03296</v>
      </c>
      <c r="L46" s="3">
        <f t="shared" si="0"/>
        <v>3646323962770.9502</v>
      </c>
      <c r="M46" s="3">
        <f t="shared" si="1"/>
        <v>5759432954005.0645</v>
      </c>
      <c r="N46" s="3">
        <f>+'BOP PIIE data'!K46</f>
        <v>1261192984538.1201</v>
      </c>
      <c r="O46" s="3">
        <f>+'BOP PIIE data'!Q46</f>
        <v>925822606180.64404</v>
      </c>
      <c r="P46" s="3">
        <f>+'BOP PIIE data'!L46</f>
        <v>2385130978232.8301</v>
      </c>
      <c r="Q46" s="3">
        <f>+'BOP PIIE data'!R46</f>
        <v>4833610347824.4199</v>
      </c>
      <c r="R46" s="3">
        <f>+'BOP PIIE data'!M46</f>
        <v>8555192524359.3203</v>
      </c>
      <c r="S46" s="3">
        <f>+'BOP PIIE data'!S46</f>
        <v>1454638548989.73</v>
      </c>
      <c r="T46" s="3">
        <f>+'BOP PIIE data'!N46</f>
        <v>748605971283.29395</v>
      </c>
      <c r="U46" s="5">
        <f>+'BOP PIIE data'!J46</f>
        <v>6252027000200</v>
      </c>
      <c r="V46" s="5">
        <f>+'BOP PIIE data'!T46</f>
        <v>7293220335984.5996</v>
      </c>
      <c r="W46" s="5">
        <f t="shared" si="2"/>
        <v>-100</v>
      </c>
      <c r="X46" s="5">
        <f>+J46-K46+L46-M46+R46-S46+T46-V46-'BOP PIIE data'!U46</f>
        <v>2.9296875E-3</v>
      </c>
    </row>
    <row r="47" spans="1:24" x14ac:dyDescent="0.2">
      <c r="A47" s="4">
        <v>39173</v>
      </c>
      <c r="B47" s="3">
        <f>+'BOP PIIE data'!B47</f>
        <v>19656579896100</v>
      </c>
      <c r="C47" s="3">
        <f>+'BOP PIIE data'!C47</f>
        <v>16291396768400</v>
      </c>
      <c r="D47" s="3">
        <f>+'BOP PIIE data'!D47</f>
        <v>3628075685300</v>
      </c>
      <c r="E47" s="3">
        <f>+'BOP PIIE data'!E47</f>
        <v>4753761419000</v>
      </c>
      <c r="F47" s="3">
        <f>+'BOP PIIE data'!F47</f>
        <v>5925564760400</v>
      </c>
      <c r="G47" s="3">
        <f>+'BOP PIIE data'!G47</f>
        <v>1590379991900</v>
      </c>
      <c r="H47" s="3">
        <f>+'BOP PIIE data'!H47</f>
        <v>194768401300</v>
      </c>
      <c r="I47" s="3">
        <f>+'BOP PIIE data'!I47</f>
        <v>498928406400</v>
      </c>
      <c r="J47" s="3">
        <f>+'BOP PIIE data'!O47</f>
        <v>2949603136979.8599</v>
      </c>
      <c r="K47" s="3">
        <f>+'BOP PIIE data'!P47</f>
        <v>1203201462660.8101</v>
      </c>
      <c r="L47" s="3">
        <f t="shared" si="0"/>
        <v>2678240178164.5542</v>
      </c>
      <c r="M47" s="3">
        <f t="shared" si="1"/>
        <v>2448739259532.7007</v>
      </c>
      <c r="N47" s="3">
        <f>+'BOP PIIE data'!K47</f>
        <v>457785392634.64398</v>
      </c>
      <c r="O47" s="3">
        <f>+'BOP PIIE data'!Q47</f>
        <v>5539479665396.4805</v>
      </c>
      <c r="P47" s="3">
        <f>+'BOP PIIE data'!L47</f>
        <v>2220454785529.9102</v>
      </c>
      <c r="Q47" s="3">
        <f>+'BOP PIIE data'!R47</f>
        <v>-3090740405863.7798</v>
      </c>
      <c r="R47" s="3">
        <f>+'BOP PIIE data'!M47</f>
        <v>5290706175274.1797</v>
      </c>
      <c r="S47" s="3">
        <f>+'BOP PIIE data'!S47</f>
        <v>2695792096225.2798</v>
      </c>
      <c r="T47" s="3">
        <f>+'BOP PIIE data'!N47</f>
        <v>1492939914377.6001</v>
      </c>
      <c r="U47" s="5">
        <f>+'BOP PIIE data'!J47</f>
        <v>6270522157400</v>
      </c>
      <c r="V47" s="5">
        <f>+'BOP PIIE data'!T47</f>
        <v>5942903475896.96</v>
      </c>
      <c r="W47" s="5">
        <f t="shared" si="2"/>
        <v>0</v>
      </c>
      <c r="X47" s="5">
        <f>+J47-K47+L47-M47+R47-S47+T47-V47-'BOP PIIE data'!U47</f>
        <v>0</v>
      </c>
    </row>
    <row r="48" spans="1:24" x14ac:dyDescent="0.2">
      <c r="A48" s="4">
        <v>39264</v>
      </c>
      <c r="B48" s="3">
        <f>+'BOP PIIE data'!B48</f>
        <v>20242878458200</v>
      </c>
      <c r="C48" s="3">
        <f>+'BOP PIIE data'!C48</f>
        <v>16444284996400</v>
      </c>
      <c r="D48" s="3">
        <f>+'BOP PIIE data'!D48</f>
        <v>3650357078000</v>
      </c>
      <c r="E48" s="3">
        <f>+'BOP PIIE data'!E48</f>
        <v>4780102372200</v>
      </c>
      <c r="F48" s="3">
        <f>+'BOP PIIE data'!F48</f>
        <v>5806146841900</v>
      </c>
      <c r="G48" s="3">
        <f>+'BOP PIIE data'!G48</f>
        <v>1967746785400</v>
      </c>
      <c r="H48" s="3">
        <f>+'BOP PIIE data'!H48</f>
        <v>207780729100</v>
      </c>
      <c r="I48" s="3">
        <f>+'BOP PIIE data'!I48</f>
        <v>576476303300</v>
      </c>
      <c r="J48" s="3">
        <f>+'BOP PIIE data'!O48</f>
        <v>1332087151329.72</v>
      </c>
      <c r="K48" s="3">
        <f>+'BOP PIIE data'!P48</f>
        <v>522174397945.39398</v>
      </c>
      <c r="L48" s="3">
        <f t="shared" si="0"/>
        <v>5175569959349.415</v>
      </c>
      <c r="M48" s="3">
        <f t="shared" si="1"/>
        <v>6144515825886.5898</v>
      </c>
      <c r="N48" s="3">
        <f>+'BOP PIIE data'!K48</f>
        <v>921571700064.505</v>
      </c>
      <c r="O48" s="3">
        <f>+'BOP PIIE data'!Q48</f>
        <v>-2265924293010.7402</v>
      </c>
      <c r="P48" s="3">
        <f>+'BOP PIIE data'!L48</f>
        <v>4253998259284.9102</v>
      </c>
      <c r="Q48" s="3">
        <f>+'BOP PIIE data'!R48</f>
        <v>8410440118897.3301</v>
      </c>
      <c r="R48" s="3">
        <f>+'BOP PIIE data'!M48</f>
        <v>8321039621449.46</v>
      </c>
      <c r="S48" s="3">
        <f>+'BOP PIIE data'!S48</f>
        <v>2641647767236.1099</v>
      </c>
      <c r="T48" s="3">
        <f>+'BOP PIIE data'!N48</f>
        <v>831978057000.79395</v>
      </c>
      <c r="U48" s="5">
        <f>+'BOP PIIE data'!J48</f>
        <v>6138552650000</v>
      </c>
      <c r="V48" s="5">
        <f>+'BOP PIIE data'!T48</f>
        <v>6315699155994.7402</v>
      </c>
      <c r="W48" s="5">
        <f t="shared" si="2"/>
        <v>-100</v>
      </c>
      <c r="X48" s="5">
        <f>+J48-K48+L48-M48+R48-S48+T48-V48-'BOP PIIE data'!U48</f>
        <v>9.765625E-4</v>
      </c>
    </row>
    <row r="49" spans="1:24" x14ac:dyDescent="0.2">
      <c r="A49" s="4">
        <v>39356</v>
      </c>
      <c r="B49" s="3">
        <f>+'BOP PIIE data'!B49</f>
        <v>20848931887200</v>
      </c>
      <c r="C49" s="3">
        <f>+'BOP PIIE data'!C49</f>
        <v>17016816321700</v>
      </c>
      <c r="D49" s="3">
        <f>+'BOP PIIE data'!D49</f>
        <v>3623632400400</v>
      </c>
      <c r="E49" s="3">
        <f>+'BOP PIIE data'!E49</f>
        <v>4734395140300</v>
      </c>
      <c r="F49" s="3">
        <f>+'BOP PIIE data'!F49</f>
        <v>5916049575700</v>
      </c>
      <c r="G49" s="3">
        <f>+'BOP PIIE data'!G49</f>
        <v>1864907668600</v>
      </c>
      <c r="H49" s="3">
        <f>+'BOP PIIE data'!H49</f>
        <v>223069996700</v>
      </c>
      <c r="I49" s="3">
        <f>+'BOP PIIE data'!I49</f>
        <v>571153046300</v>
      </c>
      <c r="J49" s="3">
        <f>+'BOP PIIE data'!O49</f>
        <v>1919577382841.6599</v>
      </c>
      <c r="K49" s="3">
        <f>+'BOP PIIE data'!P49</f>
        <v>-51833857919.237297</v>
      </c>
      <c r="L49" s="3">
        <f t="shared" si="0"/>
        <v>3088303150515.0728</v>
      </c>
      <c r="M49" s="3">
        <f t="shared" si="1"/>
        <v>8487220141475.6396</v>
      </c>
      <c r="N49" s="3">
        <f>+'BOP PIIE data'!K49</f>
        <v>447587894462.73297</v>
      </c>
      <c r="O49" s="3">
        <f>+'BOP PIIE data'!Q49</f>
        <v>1193264831533.6201</v>
      </c>
      <c r="P49" s="3">
        <f>+'BOP PIIE data'!L49</f>
        <v>2640715256052.3398</v>
      </c>
      <c r="Q49" s="3">
        <f>+'BOP PIIE data'!R49</f>
        <v>7293955309942.0195</v>
      </c>
      <c r="R49" s="3">
        <f>+'BOP PIIE data'!M49</f>
        <v>8476374565717.0498</v>
      </c>
      <c r="S49" s="3">
        <f>+'BOP PIIE data'!S49</f>
        <v>-784945981351.12195</v>
      </c>
      <c r="T49" s="3">
        <f>+'BOP PIIE data'!N49</f>
        <v>1223886657338.3101</v>
      </c>
      <c r="U49" s="5">
        <f>+'BOP PIIE data'!J49</f>
        <v>6424411682900</v>
      </c>
      <c r="V49" s="5">
        <f>+'BOP PIIE data'!T49</f>
        <v>6825708195123.71</v>
      </c>
      <c r="W49" s="5">
        <f t="shared" si="2"/>
        <v>200</v>
      </c>
      <c r="X49" s="5">
        <f>+J49-K49+L49-M49+R49-S49+T49-V49-'BOP PIIE data'!U49</f>
        <v>-9.765625E-4</v>
      </c>
    </row>
    <row r="50" spans="1:24" x14ac:dyDescent="0.2">
      <c r="A50" s="4">
        <v>39448</v>
      </c>
      <c r="B50" s="3">
        <f>+'BOP PIIE data'!B50</f>
        <v>20472750054800</v>
      </c>
      <c r="C50" s="3">
        <f>+'BOP PIIE data'!C50</f>
        <v>17517424490700</v>
      </c>
      <c r="D50" s="3">
        <f>+'BOP PIIE data'!D50</f>
        <v>3539125354500</v>
      </c>
      <c r="E50" s="3">
        <f>+'BOP PIIE data'!E50</f>
        <v>4738795058300</v>
      </c>
      <c r="F50" s="3">
        <f>+'BOP PIIE data'!F50</f>
        <v>5696605776500</v>
      </c>
      <c r="G50" s="3">
        <f>+'BOP PIIE data'!G50</f>
        <v>1471253941300</v>
      </c>
      <c r="H50" s="3">
        <f>+'BOP PIIE data'!H50</f>
        <v>276248134500</v>
      </c>
      <c r="I50" s="3">
        <f>+'BOP PIIE data'!I50</f>
        <v>582724345300</v>
      </c>
      <c r="J50" s="3">
        <f>+'BOP PIIE data'!O50</f>
        <v>2967368352048.75</v>
      </c>
      <c r="K50" s="3">
        <f>+'BOP PIIE data'!P50</f>
        <v>1055214687413.03</v>
      </c>
      <c r="L50" s="3">
        <f t="shared" si="0"/>
        <v>10004126993470.949</v>
      </c>
      <c r="M50" s="3">
        <f t="shared" si="1"/>
        <v>-2075621950894.9404</v>
      </c>
      <c r="N50" s="3">
        <f>+'BOP PIIE data'!K50</f>
        <v>1746940210238.1201</v>
      </c>
      <c r="O50" s="3">
        <f>+'BOP PIIE data'!Q50</f>
        <v>-4862039388619.3604</v>
      </c>
      <c r="P50" s="3">
        <f>+'BOP PIIE data'!L50</f>
        <v>8257186783232.8301</v>
      </c>
      <c r="Q50" s="3">
        <f>+'BOP PIIE data'!R50</f>
        <v>2786417437724.4199</v>
      </c>
      <c r="R50" s="3">
        <f>+'BOP PIIE data'!M50</f>
        <v>3916058705859.3198</v>
      </c>
      <c r="S50" s="3">
        <f>+'BOP PIIE data'!S50</f>
        <v>11220966720889.699</v>
      </c>
      <c r="T50" s="3">
        <f>+'BOP PIIE data'!N50</f>
        <v>535140471283.29401</v>
      </c>
      <c r="U50" s="5">
        <f>+'BOP PIIE data'!J50</f>
        <v>5674531484800</v>
      </c>
      <c r="V50" s="5">
        <f>+'BOP PIIE data'!T50</f>
        <v>6437750892484.5996</v>
      </c>
      <c r="W50" s="5">
        <f t="shared" si="2"/>
        <v>-100</v>
      </c>
      <c r="X50" s="5">
        <f>+J50-K50+L50-M50+R50-S50+T50-V50-'BOP PIIE data'!U50</f>
        <v>-2.9296875E-3</v>
      </c>
    </row>
    <row r="51" spans="1:24" x14ac:dyDescent="0.2">
      <c r="A51" s="4">
        <v>39539</v>
      </c>
      <c r="B51" s="3">
        <f>+'BOP PIIE data'!B51</f>
        <v>20030506848000</v>
      </c>
      <c r="C51" s="3">
        <f>+'BOP PIIE data'!C51</f>
        <v>18314086264400</v>
      </c>
      <c r="D51" s="3">
        <f>+'BOP PIIE data'!D51</f>
        <v>3681483936400</v>
      </c>
      <c r="E51" s="3">
        <f>+'BOP PIIE data'!E51</f>
        <v>4580583504600</v>
      </c>
      <c r="F51" s="3">
        <f>+'BOP PIIE data'!F51</f>
        <v>4877788767500</v>
      </c>
      <c r="G51" s="3">
        <f>+'BOP PIIE data'!G51</f>
        <v>1429089133000</v>
      </c>
      <c r="H51" s="3">
        <f>+'BOP PIIE data'!H51</f>
        <v>205590650000</v>
      </c>
      <c r="I51" s="3">
        <f>+'BOP PIIE data'!I51</f>
        <v>519843699500</v>
      </c>
      <c r="J51" s="3">
        <f>+'BOP PIIE data'!O51</f>
        <v>1235756148679.8601</v>
      </c>
      <c r="K51" s="3">
        <f>+'BOP PIIE data'!P51</f>
        <v>555713133260.81104</v>
      </c>
      <c r="L51" s="3">
        <f t="shared" si="0"/>
        <v>2735132821864.5542</v>
      </c>
      <c r="M51" s="3">
        <f t="shared" si="1"/>
        <v>6284493640632.7002</v>
      </c>
      <c r="N51" s="3">
        <f>+'BOP PIIE data'!K51</f>
        <v>313430436634.64398</v>
      </c>
      <c r="O51" s="3">
        <f>+'BOP PIIE data'!Q51</f>
        <v>3176761287696.48</v>
      </c>
      <c r="P51" s="3">
        <f>+'BOP PIIE data'!L51</f>
        <v>2421702385229.9102</v>
      </c>
      <c r="Q51" s="3">
        <f>+'BOP PIIE data'!R51</f>
        <v>3107732352936.2202</v>
      </c>
      <c r="R51" s="3">
        <f>+'BOP PIIE data'!M51</f>
        <v>-3758911793025.8198</v>
      </c>
      <c r="S51" s="3">
        <f>+'BOP PIIE data'!S51</f>
        <v>-9548476584674.7207</v>
      </c>
      <c r="T51" s="3">
        <f>+'BOP PIIE data'!N51</f>
        <v>1194529414377.6001</v>
      </c>
      <c r="U51" s="5">
        <f>+'BOP PIIE data'!J51</f>
        <v>3951767600400</v>
      </c>
      <c r="V51" s="5">
        <f>+'BOP PIIE data'!T51</f>
        <v>4309953386596.96</v>
      </c>
      <c r="W51" s="5">
        <f t="shared" si="2"/>
        <v>0</v>
      </c>
      <c r="X51" s="5">
        <f>+J51-K51+L51-M51+R51-S51+T51-V51-'BOP PIIE data'!U51</f>
        <v>4.8828125E-4</v>
      </c>
    </row>
    <row r="52" spans="1:24" x14ac:dyDescent="0.2">
      <c r="A52" s="4">
        <v>39630</v>
      </c>
      <c r="B52" s="3">
        <f>+'BOP PIIE data'!B52</f>
        <v>20890291173700</v>
      </c>
      <c r="C52" s="3">
        <f>+'BOP PIIE data'!C52</f>
        <v>20117383465700</v>
      </c>
      <c r="D52" s="3">
        <f>+'BOP PIIE data'!D52</f>
        <v>3830057059700</v>
      </c>
      <c r="E52" s="3">
        <f>+'BOP PIIE data'!E52</f>
        <v>4744851220600</v>
      </c>
      <c r="F52" s="3">
        <f>+'BOP PIIE data'!F52</f>
        <v>4835271254600</v>
      </c>
      <c r="G52" s="3">
        <f>+'BOP PIIE data'!G52</f>
        <v>1392350673400</v>
      </c>
      <c r="H52" s="3">
        <f>+'BOP PIIE data'!H52</f>
        <v>229118821700</v>
      </c>
      <c r="I52" s="3">
        <f>+'BOP PIIE data'!I52</f>
        <v>631159600800</v>
      </c>
      <c r="J52" s="3">
        <f>+'BOP PIIE data'!O52</f>
        <v>1777677932329.72</v>
      </c>
      <c r="K52" s="3">
        <f>+'BOP PIIE data'!P52</f>
        <v>249016384945.39401</v>
      </c>
      <c r="L52" s="3">
        <f t="shared" si="0"/>
        <v>-2071411221050.585</v>
      </c>
      <c r="M52" s="3">
        <f t="shared" si="1"/>
        <v>438889083086.58984</v>
      </c>
      <c r="N52" s="3">
        <f>+'BOP PIIE data'!K52</f>
        <v>385804820164.505</v>
      </c>
      <c r="O52" s="3">
        <f>+'BOP PIIE data'!Q52</f>
        <v>-2274223686910.7402</v>
      </c>
      <c r="P52" s="3">
        <f>+'BOP PIIE data'!L52</f>
        <v>-2457216041215.0898</v>
      </c>
      <c r="Q52" s="3">
        <f>+'BOP PIIE data'!R52</f>
        <v>2713112769997.3301</v>
      </c>
      <c r="R52" s="3">
        <f>+'BOP PIIE data'!M52</f>
        <v>4618137619249.46</v>
      </c>
      <c r="S52" s="3">
        <f>+'BOP PIIE data'!S52</f>
        <v>1695149466236.1101</v>
      </c>
      <c r="T52" s="3">
        <f>+'BOP PIIE data'!N52</f>
        <v>639335257000.79395</v>
      </c>
      <c r="U52" s="5">
        <f>+'BOP PIIE data'!J52</f>
        <v>2898993349300</v>
      </c>
      <c r="V52" s="5">
        <f>+'BOP PIIE data'!T52</f>
        <v>2537553566894.7402</v>
      </c>
      <c r="W52" s="5">
        <f t="shared" si="2"/>
        <v>-100</v>
      </c>
      <c r="X52" s="5">
        <f>+J52-K52+L52-M52+R52-S52+T52-V52-'BOP PIIE data'!U52</f>
        <v>0</v>
      </c>
    </row>
    <row r="53" spans="1:24" x14ac:dyDescent="0.2">
      <c r="A53" s="4">
        <v>39722</v>
      </c>
      <c r="B53" s="3">
        <f>+'BOP PIIE data'!B53</f>
        <v>16201956004800</v>
      </c>
      <c r="C53" s="3">
        <f>+'BOP PIIE data'!C53</f>
        <v>15960006502700</v>
      </c>
      <c r="D53" s="3">
        <f>+'BOP PIIE data'!D53</f>
        <v>3535671438400</v>
      </c>
      <c r="E53" s="3">
        <f>+'BOP PIIE data'!E53</f>
        <v>4422188729300</v>
      </c>
      <c r="F53" s="3">
        <f>+'BOP PIIE data'!F53</f>
        <v>4497868919300</v>
      </c>
      <c r="G53" s="3">
        <f>+'BOP PIIE data'!G53</f>
        <v>1267404546500</v>
      </c>
      <c r="H53" s="3">
        <f>+'BOP PIIE data'!H53</f>
        <v>218357100600</v>
      </c>
      <c r="I53" s="3">
        <f>+'BOP PIIE data'!I53</f>
        <v>551026604100</v>
      </c>
      <c r="J53" s="3">
        <f>+'BOP PIIE data'!O53</f>
        <v>5473795375141.6602</v>
      </c>
      <c r="K53" s="3">
        <f>+'BOP PIIE data'!P53</f>
        <v>670388438780.76294</v>
      </c>
      <c r="L53" s="3">
        <f t="shared" si="0"/>
        <v>8080818828315.0703</v>
      </c>
      <c r="M53" s="3">
        <f t="shared" si="1"/>
        <v>-14087833146524.379</v>
      </c>
      <c r="N53" s="3">
        <f>+'BOP PIIE data'!K53</f>
        <v>4078961165562.73</v>
      </c>
      <c r="O53" s="3">
        <f>+'BOP PIIE data'!Q53</f>
        <v>-3389789857666.3799</v>
      </c>
      <c r="P53" s="3">
        <f>+'BOP PIIE data'!L53</f>
        <v>4001857662752.3398</v>
      </c>
      <c r="Q53" s="3">
        <f>+'BOP PIIE data'!R53</f>
        <v>-10698043288858</v>
      </c>
      <c r="R53" s="3">
        <f>+'BOP PIIE data'!M53</f>
        <v>-17187138055882.9</v>
      </c>
      <c r="S53" s="3">
        <f>+'BOP PIIE data'!S53</f>
        <v>3427158058448.8799</v>
      </c>
      <c r="T53" s="3">
        <f>+'BOP PIIE data'!N53</f>
        <v>831087457338.31299</v>
      </c>
      <c r="U53" s="5">
        <f>+'BOP PIIE data'!J53</f>
        <v>2253227080300</v>
      </c>
      <c r="V53" s="5">
        <f>+'BOP PIIE data'!T53</f>
        <v>5364952627623.71</v>
      </c>
      <c r="W53" s="5">
        <f t="shared" si="2"/>
        <v>200</v>
      </c>
      <c r="X53" s="5">
        <f>+J53-K53+L53-M53+R53-S53+T53-V53-'BOP PIIE data'!U53</f>
        <v>0</v>
      </c>
    </row>
    <row r="54" spans="1:24" x14ac:dyDescent="0.2">
      <c r="A54" s="4">
        <v>39814</v>
      </c>
      <c r="B54" s="3">
        <f>+'BOP PIIE data'!B54</f>
        <v>10758482016800</v>
      </c>
      <c r="C54" s="3">
        <f>+'BOP PIIE data'!C54</f>
        <v>10882749267200</v>
      </c>
      <c r="D54" s="3">
        <f>+'BOP PIIE data'!D54</f>
        <v>2945215365100</v>
      </c>
      <c r="E54" s="3">
        <f>+'BOP PIIE data'!E54</f>
        <v>3816106626100</v>
      </c>
      <c r="F54" s="3">
        <f>+'BOP PIIE data'!F54</f>
        <v>4099987459000</v>
      </c>
      <c r="G54" s="3">
        <f>+'BOP PIIE data'!G54</f>
        <v>1010849973100</v>
      </c>
      <c r="H54" s="3">
        <f>+'BOP PIIE data'!H54</f>
        <v>235152202700</v>
      </c>
      <c r="I54" s="3">
        <f>+'BOP PIIE data'!I54</f>
        <v>493905738200</v>
      </c>
      <c r="J54" s="3">
        <f>+'BOP PIIE data'!O54</f>
        <v>1437343264548.75</v>
      </c>
      <c r="K54" s="3">
        <f>+'BOP PIIE data'!P54</f>
        <v>259305467013.03299</v>
      </c>
      <c r="L54" s="3">
        <f t="shared" si="0"/>
        <v>8392405193270.9502</v>
      </c>
      <c r="M54" s="3">
        <f t="shared" si="1"/>
        <v>-570169707094.94019</v>
      </c>
      <c r="N54" s="3">
        <f>+'BOP PIIE data'!K54</f>
        <v>2526642948138.1201</v>
      </c>
      <c r="O54" s="3">
        <f>+'BOP PIIE data'!Q54</f>
        <v>-1824326006419.3601</v>
      </c>
      <c r="P54" s="3">
        <f>+'BOP PIIE data'!L54</f>
        <v>5865762245132.8301</v>
      </c>
      <c r="Q54" s="3">
        <f>+'BOP PIIE data'!R54</f>
        <v>1254156299324.4199</v>
      </c>
      <c r="R54" s="3">
        <f>+'BOP PIIE data'!M54</f>
        <v>-13221127496340.699</v>
      </c>
      <c r="S54" s="3">
        <f>+'BOP PIIE data'!S54</f>
        <v>-8188020476510.2695</v>
      </c>
      <c r="T54" s="3">
        <f>+'BOP PIIE data'!N54</f>
        <v>-189179928716.70599</v>
      </c>
      <c r="U54" s="5">
        <f>+'BOP PIIE data'!J54</f>
        <v>1835225438900</v>
      </c>
      <c r="V54" s="5">
        <f>+'BOP PIIE data'!T54</f>
        <v>4632133170784.5996</v>
      </c>
      <c r="W54" s="5">
        <f t="shared" si="2"/>
        <v>100</v>
      </c>
      <c r="X54" s="5">
        <f>+J54-K54+L54-M54+R54-S54+T54-V54-'BOP PIIE data'!U54</f>
        <v>0</v>
      </c>
    </row>
    <row r="55" spans="1:24" x14ac:dyDescent="0.2">
      <c r="A55" s="4">
        <v>39904</v>
      </c>
      <c r="B55" s="3">
        <f>+'BOP PIIE data'!B55</f>
        <v>12002849362900</v>
      </c>
      <c r="C55" s="3">
        <f>+'BOP PIIE data'!C55</f>
        <v>10557685349500</v>
      </c>
      <c r="D55" s="3">
        <f>+'BOP PIIE data'!D55</f>
        <v>2820602574800</v>
      </c>
      <c r="E55" s="3">
        <f>+'BOP PIIE data'!E55</f>
        <v>3665693067600</v>
      </c>
      <c r="F55" s="3">
        <f>+'BOP PIIE data'!F55</f>
        <v>4246741474400</v>
      </c>
      <c r="G55" s="3">
        <f>+'BOP PIIE data'!G55</f>
        <v>1003545251600</v>
      </c>
      <c r="H55" s="3">
        <f>+'BOP PIIE data'!H55</f>
        <v>243297924900</v>
      </c>
      <c r="I55" s="3">
        <f>+'BOP PIIE data'!I55</f>
        <v>575837800000</v>
      </c>
      <c r="J55" s="3">
        <f>+'BOP PIIE data'!O55</f>
        <v>1470826472179.8601</v>
      </c>
      <c r="K55" s="3">
        <f>+'BOP PIIE data'!P55</f>
        <v>195988987860.811</v>
      </c>
      <c r="L55" s="3">
        <f t="shared" si="0"/>
        <v>4898605878764.5537</v>
      </c>
      <c r="M55" s="3">
        <f t="shared" si="1"/>
        <v>-2430220027067.2998</v>
      </c>
      <c r="N55" s="3">
        <f>+'BOP PIIE data'!K55</f>
        <v>125082891734.644</v>
      </c>
      <c r="O55" s="3">
        <f>+'BOP PIIE data'!Q55</f>
        <v>-1001476071503.52</v>
      </c>
      <c r="P55" s="3">
        <f>+'BOP PIIE data'!L55</f>
        <v>4773522987029.9102</v>
      </c>
      <c r="Q55" s="3">
        <f>+'BOP PIIE data'!R55</f>
        <v>-1428743955563.78</v>
      </c>
      <c r="R55" s="3">
        <f>+'BOP PIIE data'!M55</f>
        <v>-336389859925.823</v>
      </c>
      <c r="S55" s="3">
        <f>+'BOP PIIE data'!S55</f>
        <v>6466518432725.2803</v>
      </c>
      <c r="T55" s="3">
        <f>+'BOP PIIE data'!N55</f>
        <v>698674614377.599</v>
      </c>
      <c r="U55" s="5">
        <f>+'BOP PIIE data'!J55</f>
        <v>3510729868400</v>
      </c>
      <c r="V55" s="5">
        <f>+'BOP PIIE data'!T55</f>
        <v>2617760883496.96</v>
      </c>
      <c r="W55" s="5">
        <f t="shared" si="2"/>
        <v>-100</v>
      </c>
      <c r="X55" s="5">
        <f>+J55-K55+L55-M55+R55-S55+T55-V55-'BOP PIIE data'!U55</f>
        <v>4.8828125E-4</v>
      </c>
    </row>
    <row r="56" spans="1:24" x14ac:dyDescent="0.2">
      <c r="A56" s="4">
        <v>39995</v>
      </c>
      <c r="B56" s="3">
        <f>+'BOP PIIE data'!B56</f>
        <v>13505328994900</v>
      </c>
      <c r="C56" s="3">
        <f>+'BOP PIIE data'!C56</f>
        <v>12003956547300</v>
      </c>
      <c r="D56" s="3">
        <f>+'BOP PIIE data'!D56</f>
        <v>2780616320800</v>
      </c>
      <c r="E56" s="3">
        <f>+'BOP PIIE data'!E56</f>
        <v>3545334782800</v>
      </c>
      <c r="F56" s="3">
        <f>+'BOP PIIE data'!F56</f>
        <v>4051831126200</v>
      </c>
      <c r="G56" s="3">
        <f>+'BOP PIIE data'!G56</f>
        <v>949079141200</v>
      </c>
      <c r="H56" s="3">
        <f>+'BOP PIIE data'!H56</f>
        <v>191489590100</v>
      </c>
      <c r="I56" s="3">
        <f>+'BOP PIIE data'!I56</f>
        <v>457406472500</v>
      </c>
      <c r="J56" s="3">
        <f>+'BOP PIIE data'!O56</f>
        <v>2399681745129.7202</v>
      </c>
      <c r="K56" s="3">
        <f>+'BOP PIIE data'!P56</f>
        <v>550107150945.39404</v>
      </c>
      <c r="L56" s="3">
        <f t="shared" si="0"/>
        <v>-319738751350.58099</v>
      </c>
      <c r="M56" s="3">
        <f t="shared" si="1"/>
        <v>-1007416610413.4102</v>
      </c>
      <c r="N56" s="3">
        <f>+'BOP PIIE data'!K56</f>
        <v>220636975464.505</v>
      </c>
      <c r="O56" s="3">
        <f>+'BOP PIIE data'!Q56</f>
        <v>2237656103189.2598</v>
      </c>
      <c r="P56" s="3">
        <f>+'BOP PIIE data'!L56</f>
        <v>-540375726815.086</v>
      </c>
      <c r="Q56" s="3">
        <f>+'BOP PIIE data'!R56</f>
        <v>-3245072713602.6699</v>
      </c>
      <c r="R56" s="3">
        <f>+'BOP PIIE data'!M56</f>
        <v>-2897886198650.54</v>
      </c>
      <c r="S56" s="3">
        <f>+'BOP PIIE data'!S56</f>
        <v>-2646147027363.8901</v>
      </c>
      <c r="T56" s="3">
        <f>+'BOP PIIE data'!N56</f>
        <v>1429064357000.79</v>
      </c>
      <c r="U56" s="5">
        <f>+'BOP PIIE data'!J56</f>
        <v>3573489088500</v>
      </c>
      <c r="V56" s="5">
        <f>+'BOP PIIE data'!T56</f>
        <v>3739463230394.7402</v>
      </c>
      <c r="W56" s="5">
        <f t="shared" si="2"/>
        <v>-300</v>
      </c>
      <c r="X56" s="5">
        <f>+J56-K56+L56-M56+R56-S56+T56-V56-'BOP PIIE data'!U56</f>
        <v>0</v>
      </c>
    </row>
    <row r="57" spans="1:24" x14ac:dyDescent="0.2">
      <c r="A57" s="4">
        <v>40087</v>
      </c>
      <c r="B57" s="3">
        <f>+'BOP PIIE data'!B57</f>
        <v>15019229947700</v>
      </c>
      <c r="C57" s="3">
        <f>+'BOP PIIE data'!C57</f>
        <v>12466664066200</v>
      </c>
      <c r="D57" s="3">
        <f>+'BOP PIIE data'!D57</f>
        <v>2776929361600</v>
      </c>
      <c r="E57" s="3">
        <f>+'BOP PIIE data'!E57</f>
        <v>3537066987700</v>
      </c>
      <c r="F57" s="3">
        <f>+'BOP PIIE data'!F57</f>
        <v>4054562892000</v>
      </c>
      <c r="G57" s="3">
        <f>+'BOP PIIE data'!G57</f>
        <v>845974556000</v>
      </c>
      <c r="H57" s="3">
        <f>+'BOP PIIE data'!H57</f>
        <v>215778044900</v>
      </c>
      <c r="I57" s="3">
        <f>+'BOP PIIE data'!I57</f>
        <v>479968896400</v>
      </c>
      <c r="J57" s="3">
        <f>+'BOP PIIE data'!O57</f>
        <v>1569360855041.6599</v>
      </c>
      <c r="K57" s="3">
        <f>+'BOP PIIE data'!P57</f>
        <v>142366747280.763</v>
      </c>
      <c r="L57" s="3">
        <f t="shared" si="0"/>
        <v>1654565409215.0735</v>
      </c>
      <c r="M57" s="3">
        <f t="shared" si="1"/>
        <v>-1314875325824.3599</v>
      </c>
      <c r="N57" s="3">
        <f>+'BOP PIIE data'!K57</f>
        <v>-70105180337.266495</v>
      </c>
      <c r="O57" s="3">
        <f>+'BOP PIIE data'!Q57</f>
        <v>1627149175333.6201</v>
      </c>
      <c r="P57" s="3">
        <f>+'BOP PIIE data'!L57</f>
        <v>1724670589552.3401</v>
      </c>
      <c r="Q57" s="3">
        <f>+'BOP PIIE data'!R57</f>
        <v>-2942024501157.98</v>
      </c>
      <c r="R57" s="3">
        <f>+'BOP PIIE data'!M57</f>
        <v>-2432359949382.9502</v>
      </c>
      <c r="S57" s="3">
        <f>+'BOP PIIE data'!S57</f>
        <v>-2893555164951.1201</v>
      </c>
      <c r="T57" s="3">
        <f>+'BOP PIIE data'!N57</f>
        <v>587937757338.31299</v>
      </c>
      <c r="U57" s="5">
        <f>+'BOP PIIE data'!J57</f>
        <v>4736825739600</v>
      </c>
      <c r="V57" s="5">
        <f>+'BOP PIIE data'!T57</f>
        <v>4639829989623.71</v>
      </c>
      <c r="W57" s="5">
        <f t="shared" si="2"/>
        <v>300</v>
      </c>
      <c r="X57" s="5">
        <f>+J57-K57+L57-M57+R57-S57+T57-V57-'BOP PIIE data'!U57</f>
        <v>-9.765625E-4</v>
      </c>
    </row>
    <row r="58" spans="1:24" x14ac:dyDescent="0.2">
      <c r="A58" s="4">
        <v>40179</v>
      </c>
      <c r="B58" s="3">
        <f>+'BOP PIIE data'!B58</f>
        <v>15487906875300</v>
      </c>
      <c r="C58" s="3">
        <f>+'BOP PIIE data'!C58</f>
        <v>13021057850800</v>
      </c>
      <c r="D58" s="3">
        <f>+'BOP PIIE data'!D58</f>
        <v>2907555680100</v>
      </c>
      <c r="E58" s="3">
        <f>+'BOP PIIE data'!E58</f>
        <v>3654488741000</v>
      </c>
      <c r="F58" s="3">
        <f>+'BOP PIIE data'!F58</f>
        <v>4347542840900</v>
      </c>
      <c r="G58" s="3">
        <f>+'BOP PIIE data'!G58</f>
        <v>959014900000</v>
      </c>
      <c r="H58" s="3">
        <f>+'BOP PIIE data'!H58</f>
        <v>226391792500</v>
      </c>
      <c r="I58" s="3">
        <f>+'BOP PIIE data'!I58</f>
        <v>464185559300</v>
      </c>
      <c r="J58" s="3">
        <f>+'BOP PIIE data'!O58</f>
        <v>1336241958148.75</v>
      </c>
      <c r="K58" s="3">
        <f>+'BOP PIIE data'!P58</f>
        <v>233811676513.03299</v>
      </c>
      <c r="L58" s="3">
        <f t="shared" si="0"/>
        <v>3412871920170.9473</v>
      </c>
      <c r="M58" s="3">
        <f t="shared" si="1"/>
        <v>1268113658505.0601</v>
      </c>
      <c r="N58" s="3">
        <f>+'BOP PIIE data'!K58</f>
        <v>493378911438.117</v>
      </c>
      <c r="O58" s="3">
        <f>+'BOP PIIE data'!Q58</f>
        <v>2560795653980.6401</v>
      </c>
      <c r="P58" s="3">
        <f>+'BOP PIIE data'!L58</f>
        <v>2919493008732.8301</v>
      </c>
      <c r="Q58" s="3">
        <f>+'BOP PIIE data'!R58</f>
        <v>-1292681995475.5801</v>
      </c>
      <c r="R58" s="3">
        <f>+'BOP PIIE data'!M58</f>
        <v>2281885152859.3198</v>
      </c>
      <c r="S58" s="3">
        <f>+'BOP PIIE data'!S58</f>
        <v>-791723861110.27405</v>
      </c>
      <c r="T58" s="3">
        <f>+'BOP PIIE data'!N58</f>
        <v>-316521828716.70599</v>
      </c>
      <c r="U58" s="5">
        <f>+'BOP PIIE data'!J58</f>
        <v>4870650137900</v>
      </c>
      <c r="V58" s="5">
        <f>+'BOP PIIE data'!T58</f>
        <v>5862806976084.5996</v>
      </c>
      <c r="W58" s="5">
        <f t="shared" si="2"/>
        <v>-200</v>
      </c>
      <c r="X58" s="5">
        <f>+J58-K58+L58-M58+R58-S58+T58-V58-'BOP PIIE data'!U58</f>
        <v>-9.765625E-4</v>
      </c>
    </row>
    <row r="59" spans="1:24" x14ac:dyDescent="0.2">
      <c r="A59" s="4">
        <v>40269</v>
      </c>
      <c r="B59" s="3">
        <f>+'BOP PIIE data'!B59</f>
        <v>16237871210300</v>
      </c>
      <c r="C59" s="3">
        <f>+'BOP PIIE data'!C59</f>
        <v>13902502816000</v>
      </c>
      <c r="D59" s="3">
        <f>+'BOP PIIE data'!D59</f>
        <v>2948716542800</v>
      </c>
      <c r="E59" s="3">
        <f>+'BOP PIIE data'!E59</f>
        <v>3685550787700</v>
      </c>
      <c r="F59" s="3">
        <f>+'BOP PIIE data'!F59</f>
        <v>4312476495400</v>
      </c>
      <c r="G59" s="3">
        <f>+'BOP PIIE data'!G59</f>
        <v>1051474714300</v>
      </c>
      <c r="H59" s="3">
        <f>+'BOP PIIE data'!H59</f>
        <v>233528766500</v>
      </c>
      <c r="I59" s="3">
        <f>+'BOP PIIE data'!I59</f>
        <v>508692972500</v>
      </c>
      <c r="J59" s="3">
        <f>+'BOP PIIE data'!O59</f>
        <v>1649301536079.8601</v>
      </c>
      <c r="K59" s="3">
        <f>+'BOP PIIE data'!P59</f>
        <v>115839258960.811</v>
      </c>
      <c r="L59" s="3">
        <f t="shared" si="0"/>
        <v>6289187894464.5547</v>
      </c>
      <c r="M59" s="3">
        <f t="shared" si="1"/>
        <v>3522010149032.6982</v>
      </c>
      <c r="N59" s="3">
        <f>+'BOP PIIE data'!K59</f>
        <v>848194168734.64404</v>
      </c>
      <c r="O59" s="3">
        <f>+'BOP PIIE data'!Q59</f>
        <v>-839401892303.52197</v>
      </c>
      <c r="P59" s="3">
        <f>+'BOP PIIE data'!L59</f>
        <v>5440993725729.9102</v>
      </c>
      <c r="Q59" s="3">
        <f>+'BOP PIIE data'!R59</f>
        <v>4361412041336.2202</v>
      </c>
      <c r="R59" s="3">
        <f>+'BOP PIIE data'!M59</f>
        <v>6497335497274.1797</v>
      </c>
      <c r="S59" s="3">
        <f>+'BOP PIIE data'!S59</f>
        <v>7221069355525.2803</v>
      </c>
      <c r="T59" s="3">
        <f>+'BOP PIIE data'!N59</f>
        <v>1149450514377.6001</v>
      </c>
      <c r="U59" s="5">
        <f>+'BOP PIIE data'!J59</f>
        <v>4584371724200</v>
      </c>
      <c r="V59" s="5">
        <f>+'BOP PIIE data'!T59</f>
        <v>4475443612596.96</v>
      </c>
      <c r="W59" s="5">
        <f t="shared" si="2"/>
        <v>300</v>
      </c>
      <c r="X59" s="5">
        <f>+J59-K59+L59-M59+R59-S59+T59-V59-'BOP PIIE data'!U59</f>
        <v>2.9296875E-3</v>
      </c>
    </row>
    <row r="60" spans="1:24" x14ac:dyDescent="0.2">
      <c r="A60" s="4">
        <v>40360</v>
      </c>
      <c r="B60" s="3">
        <f>+'BOP PIIE data'!B60</f>
        <v>16079558909800</v>
      </c>
      <c r="C60" s="3">
        <f>+'BOP PIIE data'!C60</f>
        <v>13821998925100</v>
      </c>
      <c r="D60" s="3">
        <f>+'BOP PIIE data'!D60</f>
        <v>3008858247600</v>
      </c>
      <c r="E60" s="3">
        <f>+'BOP PIIE data'!E60</f>
        <v>3562789721800</v>
      </c>
      <c r="F60" s="3">
        <f>+'BOP PIIE data'!F60</f>
        <v>4440137035100</v>
      </c>
      <c r="G60" s="3">
        <f>+'BOP PIIE data'!G60</f>
        <v>1003160898000</v>
      </c>
      <c r="H60" s="3">
        <f>+'BOP PIIE data'!H60</f>
        <v>217433011900</v>
      </c>
      <c r="I60" s="3">
        <f>+'BOP PIIE data'!I60</f>
        <v>557304729000</v>
      </c>
      <c r="J60" s="3">
        <f>+'BOP PIIE data'!O60</f>
        <v>1509764933329.72</v>
      </c>
      <c r="K60" s="3">
        <f>+'BOP PIIE data'!P60</f>
        <v>277130941545.39398</v>
      </c>
      <c r="L60" s="3">
        <f t="shared" si="0"/>
        <v>9647650043449.416</v>
      </c>
      <c r="M60" s="3">
        <f t="shared" si="1"/>
        <v>6017450269286.585</v>
      </c>
      <c r="N60" s="3">
        <f>+'BOP PIIE data'!K60</f>
        <v>415675118264.505</v>
      </c>
      <c r="O60" s="3">
        <f>+'BOP PIIE data'!Q60</f>
        <v>346966423189.255</v>
      </c>
      <c r="P60" s="3">
        <f>+'BOP PIIE data'!L60</f>
        <v>9231974925184.9102</v>
      </c>
      <c r="Q60" s="3">
        <f>+'BOP PIIE data'!R60</f>
        <v>5670483846097.3301</v>
      </c>
      <c r="R60" s="3">
        <f>+'BOP PIIE data'!M60</f>
        <v>5854362902649.46</v>
      </c>
      <c r="S60" s="3">
        <f>+'BOP PIIE data'!S60</f>
        <v>5833165826636.1201</v>
      </c>
      <c r="T60" s="3">
        <f>+'BOP PIIE data'!N60</f>
        <v>2257337657000.79</v>
      </c>
      <c r="U60" s="5">
        <f>+'BOP PIIE data'!J60</f>
        <v>4800732930600</v>
      </c>
      <c r="V60" s="5">
        <f>+'BOP PIIE data'!T60</f>
        <v>7098320290794.7402</v>
      </c>
      <c r="W60" s="5">
        <f t="shared" si="2"/>
        <v>-100</v>
      </c>
      <c r="X60" s="5">
        <f>+J60-K60+L60-M60+R60-S60+T60-V60-'BOP PIIE data'!U60</f>
        <v>2.9296875E-3</v>
      </c>
    </row>
    <row r="61" spans="1:24" x14ac:dyDescent="0.2">
      <c r="A61" s="4">
        <v>40452</v>
      </c>
      <c r="B61" s="3">
        <f>+'BOP PIIE data'!B61</f>
        <v>16637967636200</v>
      </c>
      <c r="C61" s="3">
        <f>+'BOP PIIE data'!C61</f>
        <v>14252519162900</v>
      </c>
      <c r="D61" s="3">
        <f>+'BOP PIIE data'!D61</f>
        <v>2953634891500</v>
      </c>
      <c r="E61" s="3">
        <f>+'BOP PIIE data'!E61</f>
        <v>3561004540000</v>
      </c>
      <c r="F61" s="3">
        <f>+'BOP PIIE data'!F61</f>
        <v>4582085623300</v>
      </c>
      <c r="G61" s="3">
        <f>+'BOP PIIE data'!G61</f>
        <v>975828831600</v>
      </c>
      <c r="H61" s="3">
        <f>+'BOP PIIE data'!H61</f>
        <v>207447543900</v>
      </c>
      <c r="I61" s="3">
        <f>+'BOP PIIE data'!I61</f>
        <v>463275695400</v>
      </c>
      <c r="J61" s="3">
        <f>+'BOP PIIE data'!O61</f>
        <v>2419355540541.6602</v>
      </c>
      <c r="K61" s="3">
        <f>+'BOP PIIE data'!P61</f>
        <v>36820558380.762703</v>
      </c>
      <c r="L61" s="3">
        <f t="shared" si="0"/>
        <v>3172929269415.0728</v>
      </c>
      <c r="M61" s="3">
        <f t="shared" si="1"/>
        <v>-986289174224.35986</v>
      </c>
      <c r="N61" s="3">
        <f>+'BOP PIIE data'!K61</f>
        <v>166164689662.733</v>
      </c>
      <c r="O61" s="3">
        <f>+'BOP PIIE data'!Q61</f>
        <v>1383263488133.6201</v>
      </c>
      <c r="P61" s="3">
        <f>+'BOP PIIE data'!L61</f>
        <v>3006764579752.3398</v>
      </c>
      <c r="Q61" s="3">
        <f>+'BOP PIIE data'!R61</f>
        <v>-2369552662357.98</v>
      </c>
      <c r="R61" s="3">
        <f>+'BOP PIIE data'!M61</f>
        <v>-2732817791982.9502</v>
      </c>
      <c r="S61" s="3">
        <f>+'BOP PIIE data'!S61</f>
        <v>-352856043751.12201</v>
      </c>
      <c r="T61" s="3">
        <f>+'BOP PIIE data'!N61</f>
        <v>702229857338.31299</v>
      </c>
      <c r="U61" s="5">
        <f>+'BOP PIIE data'!J61</f>
        <v>5128507464900</v>
      </c>
      <c r="V61" s="5">
        <f>+'BOP PIIE data'!T61</f>
        <v>4273280401423.71</v>
      </c>
      <c r="W61" s="5">
        <f t="shared" si="2"/>
        <v>100</v>
      </c>
      <c r="X61" s="5">
        <f>+J61-K61+L61-M61+R61-S61+T61-V61-'BOP PIIE data'!U61</f>
        <v>-9.765625E-4</v>
      </c>
    </row>
    <row r="62" spans="1:24" x14ac:dyDescent="0.2">
      <c r="A62" s="4">
        <v>40544</v>
      </c>
      <c r="B62" s="3">
        <f>+'BOP PIIE data'!B62</f>
        <v>16023714054200</v>
      </c>
      <c r="C62" s="3">
        <f>+'BOP PIIE data'!C62</f>
        <v>14887884807300</v>
      </c>
      <c r="D62" s="3">
        <f>+'BOP PIIE data'!D62</f>
        <v>3000607352000</v>
      </c>
      <c r="E62" s="3">
        <f>+'BOP PIIE data'!E62</f>
        <v>3629890088500</v>
      </c>
      <c r="F62" s="3">
        <f>+'BOP PIIE data'!F62</f>
        <v>4775652798200</v>
      </c>
      <c r="G62" s="3">
        <f>+'BOP PIIE data'!G62</f>
        <v>1101090514500</v>
      </c>
      <c r="H62" s="3">
        <f>+'BOP PIIE data'!H62</f>
        <v>192660727900</v>
      </c>
      <c r="I62" s="3">
        <f>+'BOP PIIE data'!I62</f>
        <v>584733685900</v>
      </c>
      <c r="J62" s="3">
        <f>+'BOP PIIE data'!O62</f>
        <v>1145106361348.75</v>
      </c>
      <c r="K62" s="3">
        <f>+'BOP PIIE data'!P62</f>
        <v>-234527270986.96701</v>
      </c>
      <c r="L62" s="3">
        <f t="shared" si="0"/>
        <v>6388106131770.9463</v>
      </c>
      <c r="M62" s="3">
        <f t="shared" si="1"/>
        <v>10587437204805.061</v>
      </c>
      <c r="N62" s="3">
        <f>+'BOP PIIE data'!K62</f>
        <v>-16661049761.8834</v>
      </c>
      <c r="O62" s="3">
        <f>+'BOP PIIE data'!Q62</f>
        <v>2962268327380.6401</v>
      </c>
      <c r="P62" s="3">
        <f>+'BOP PIIE data'!L62</f>
        <v>6404767181532.8301</v>
      </c>
      <c r="Q62" s="3">
        <f>+'BOP PIIE data'!R62</f>
        <v>7625168877424.4199</v>
      </c>
      <c r="R62" s="3">
        <f>+'BOP PIIE data'!M62</f>
        <v>6085867159059.3203</v>
      </c>
      <c r="S62" s="3">
        <f>+'BOP PIIE data'!S62</f>
        <v>-418837256610.27399</v>
      </c>
      <c r="T62" s="3">
        <f>+'BOP PIIE data'!N62</f>
        <v>1094519771283.29</v>
      </c>
      <c r="U62" s="5">
        <f>+'BOP PIIE data'!J62</f>
        <v>3789035836200</v>
      </c>
      <c r="V62" s="5">
        <f>+'BOP PIIE data'!T62</f>
        <v>4994155451884.5996</v>
      </c>
      <c r="W62" s="5">
        <f t="shared" si="2"/>
        <v>-100</v>
      </c>
      <c r="X62" s="5">
        <f>+J62-K62+L62-M62+R62-S62+T62-V62-'BOP PIIE data'!U62</f>
        <v>9.765625E-4</v>
      </c>
    </row>
    <row r="63" spans="1:24" x14ac:dyDescent="0.2">
      <c r="A63" s="4">
        <v>40634</v>
      </c>
      <c r="B63" s="3">
        <f>+'BOP PIIE data'!B63</f>
        <v>14900797327800</v>
      </c>
      <c r="C63" s="3">
        <f>+'BOP PIIE data'!C63</f>
        <v>15770089133800</v>
      </c>
      <c r="D63" s="3">
        <f>+'BOP PIIE data'!D63</f>
        <v>2735664947100</v>
      </c>
      <c r="E63" s="3">
        <f>+'BOP PIIE data'!E63</f>
        <v>3381450258300</v>
      </c>
      <c r="F63" s="3">
        <f>+'BOP PIIE data'!F63</f>
        <v>4654324813000</v>
      </c>
      <c r="G63" s="3">
        <f>+'BOP PIIE data'!G63</f>
        <v>912698216000</v>
      </c>
      <c r="H63" s="3">
        <f>+'BOP PIIE data'!H63</f>
        <v>255219592400</v>
      </c>
      <c r="I63" s="3">
        <f>+'BOP PIIE data'!I63</f>
        <v>516978376800</v>
      </c>
      <c r="J63" s="3">
        <f>+'BOP PIIE data'!O63</f>
        <v>2226645865379.8599</v>
      </c>
      <c r="K63" s="3">
        <f>+'BOP PIIE data'!P63</f>
        <v>103172954760.811</v>
      </c>
      <c r="L63" s="3">
        <f t="shared" si="0"/>
        <v>-667228161635.44263</v>
      </c>
      <c r="M63" s="3">
        <f t="shared" si="1"/>
        <v>4216377482832.6978</v>
      </c>
      <c r="N63" s="3">
        <f>+'BOP PIIE data'!K63</f>
        <v>-35211531065.355598</v>
      </c>
      <c r="O63" s="3">
        <f>+'BOP PIIE data'!Q63</f>
        <v>-4193986303.52246</v>
      </c>
      <c r="P63" s="3">
        <f>+'BOP PIIE data'!L63</f>
        <v>-632016630570.08704</v>
      </c>
      <c r="Q63" s="3">
        <f>+'BOP PIIE data'!R63</f>
        <v>4220571469136.2202</v>
      </c>
      <c r="R63" s="3">
        <f>+'BOP PIIE data'!M63</f>
        <v>601818621474.177</v>
      </c>
      <c r="S63" s="3">
        <f>+'BOP PIIE data'!S63</f>
        <v>-3572912296374.7202</v>
      </c>
      <c r="T63" s="3">
        <f>+'BOP PIIE data'!N63</f>
        <v>711575514377.599</v>
      </c>
      <c r="U63" s="5">
        <f>+'BOP PIIE data'!J63</f>
        <v>1964790695300</v>
      </c>
      <c r="V63" s="5">
        <f>+'BOP PIIE data'!T63</f>
        <v>1416750238996.96</v>
      </c>
      <c r="W63" s="5">
        <f t="shared" si="2"/>
        <v>100</v>
      </c>
      <c r="X63" s="5">
        <f>+J63-K63+L63-M63+R63-S63+T63-V63-'BOP PIIE data'!U63</f>
        <v>0</v>
      </c>
    </row>
    <row r="64" spans="1:24" x14ac:dyDescent="0.2">
      <c r="A64" s="4">
        <v>40725</v>
      </c>
      <c r="B64" s="3">
        <f>+'BOP PIIE data'!B64</f>
        <v>16264616427800</v>
      </c>
      <c r="C64" s="3">
        <f>+'BOP PIIE data'!C64</f>
        <v>16287907088300</v>
      </c>
      <c r="D64" s="3">
        <f>+'BOP PIIE data'!D64</f>
        <v>2789912014200</v>
      </c>
      <c r="E64" s="3">
        <f>+'BOP PIIE data'!E64</f>
        <v>3526915941600</v>
      </c>
      <c r="F64" s="3">
        <f>+'BOP PIIE data'!F64</f>
        <v>4645466512700</v>
      </c>
      <c r="G64" s="3">
        <f>+'BOP PIIE data'!G64</f>
        <v>1032688781400</v>
      </c>
      <c r="H64" s="3">
        <f>+'BOP PIIE data'!H64</f>
        <v>257108797700</v>
      </c>
      <c r="I64" s="3">
        <f>+'BOP PIIE data'!I64</f>
        <v>536548321700</v>
      </c>
      <c r="J64" s="3">
        <f>+'BOP PIIE data'!O64</f>
        <v>3018161550029.7202</v>
      </c>
      <c r="K64" s="3">
        <f>+'BOP PIIE data'!P64</f>
        <v>24741910745.393902</v>
      </c>
      <c r="L64" s="3">
        <f t="shared" si="0"/>
        <v>2278698207949.4199</v>
      </c>
      <c r="M64" s="3">
        <f t="shared" si="1"/>
        <v>7570473932086.585</v>
      </c>
      <c r="N64" s="3">
        <f>+'BOP PIIE data'!K64</f>
        <v>1262480841464.51</v>
      </c>
      <c r="O64" s="3">
        <f>+'BOP PIIE data'!Q64</f>
        <v>-964798988010.745</v>
      </c>
      <c r="P64" s="3">
        <f>+'BOP PIIE data'!L64</f>
        <v>1016217366484.91</v>
      </c>
      <c r="Q64" s="3">
        <f>+'BOP PIIE data'!R64</f>
        <v>8535272920097.3301</v>
      </c>
      <c r="R64" s="3">
        <f>+'BOP PIIE data'!M64</f>
        <v>4417755086049.46</v>
      </c>
      <c r="S64" s="3">
        <f>+'BOP PIIE data'!S64</f>
        <v>1652320826636.1101</v>
      </c>
      <c r="T64" s="3">
        <f>+'BOP PIIE data'!N64</f>
        <v>3791643857000.79</v>
      </c>
      <c r="U64" s="5">
        <f>+'BOP PIIE data'!J64</f>
        <v>2573043619500</v>
      </c>
      <c r="V64" s="5">
        <f>+'BOP PIIE data'!T64</f>
        <v>3814132821794.7402</v>
      </c>
      <c r="W64" s="5">
        <f t="shared" si="2"/>
        <v>-100</v>
      </c>
      <c r="X64" s="5">
        <f>+J64-K64+L64-M64+R64-S64+T64-V64-'BOP PIIE data'!U64</f>
        <v>9.765625E-4</v>
      </c>
    </row>
    <row r="65" spans="1:24" x14ac:dyDescent="0.2">
      <c r="A65" s="4">
        <v>40817</v>
      </c>
      <c r="B65" s="3">
        <f>+'BOP PIIE data'!B65</f>
        <v>15824097355300</v>
      </c>
      <c r="C65" s="3">
        <f>+'BOP PIIE data'!C65</f>
        <v>16572242787900</v>
      </c>
      <c r="D65" s="3">
        <f>+'BOP PIIE data'!D65</f>
        <v>2732851728800</v>
      </c>
      <c r="E65" s="3">
        <f>+'BOP PIIE data'!E65</f>
        <v>3503777673500</v>
      </c>
      <c r="F65" s="3">
        <f>+'BOP PIIE data'!F65</f>
        <v>4620690149400</v>
      </c>
      <c r="G65" s="3">
        <f>+'BOP PIIE data'!G65</f>
        <v>912075989000</v>
      </c>
      <c r="H65" s="3">
        <f>+'BOP PIIE data'!H65</f>
        <v>344738433000</v>
      </c>
      <c r="I65" s="3">
        <f>+'BOP PIIE data'!I65</f>
        <v>614293575700</v>
      </c>
      <c r="J65" s="3">
        <f>+'BOP PIIE data'!O65</f>
        <v>2850889798641.6602</v>
      </c>
      <c r="K65" s="3">
        <f>+'BOP PIIE data'!P65</f>
        <v>37317059380.762703</v>
      </c>
      <c r="L65" s="3">
        <f t="shared" si="0"/>
        <v>-257068164784.9252</v>
      </c>
      <c r="M65" s="3">
        <f t="shared" si="1"/>
        <v>-1107281855424.356</v>
      </c>
      <c r="N65" s="3">
        <f>+'BOP PIIE data'!K65</f>
        <v>-246149398337.267</v>
      </c>
      <c r="O65" s="3">
        <f>+'BOP PIIE data'!Q65</f>
        <v>-1393342704066.3799</v>
      </c>
      <c r="P65" s="3">
        <f>+'BOP PIIE data'!L65</f>
        <v>-10918766447.658199</v>
      </c>
      <c r="Q65" s="3">
        <f>+'BOP PIIE data'!R65</f>
        <v>286060848642.02399</v>
      </c>
      <c r="R65" s="3">
        <f>+'BOP PIIE data'!M65</f>
        <v>-3463226179482.9502</v>
      </c>
      <c r="S65" s="3">
        <f>+'BOP PIIE data'!S65</f>
        <v>5580627074448.8799</v>
      </c>
      <c r="T65" s="3">
        <f>+'BOP PIIE data'!N65</f>
        <v>8192003457338.3096</v>
      </c>
      <c r="U65" s="5">
        <f>+'BOP PIIE data'!J65</f>
        <v>1919987640300</v>
      </c>
      <c r="V65" s="5">
        <f>+'BOP PIIE data'!T65</f>
        <v>2404317805723.71</v>
      </c>
      <c r="W65" s="5">
        <f t="shared" si="2"/>
        <v>100</v>
      </c>
      <c r="X65" s="5">
        <f>+J65-K65+L65-M65+R65-S65+T65-V65-'BOP PIIE data'!U65</f>
        <v>9.765625E-4</v>
      </c>
    </row>
    <row r="66" spans="1:24" x14ac:dyDescent="0.2">
      <c r="A66" s="4">
        <v>40909</v>
      </c>
      <c r="B66" s="3">
        <f>+'BOP PIIE data'!B66</f>
        <v>15475019533100</v>
      </c>
      <c r="C66" s="3">
        <f>+'BOP PIIE data'!C66</f>
        <v>16306810221800</v>
      </c>
      <c r="D66" s="3">
        <f>+'BOP PIIE data'!D66</f>
        <v>2855105110200</v>
      </c>
      <c r="E66" s="3">
        <f>+'BOP PIIE data'!E66</f>
        <v>3521693888800</v>
      </c>
      <c r="F66" s="3">
        <f>+'BOP PIIE data'!F66</f>
        <v>4454937139500</v>
      </c>
      <c r="G66" s="3">
        <f>+'BOP PIIE data'!G66</f>
        <v>1056723106800</v>
      </c>
      <c r="H66" s="3">
        <f>+'BOP PIIE data'!H66</f>
        <v>300141645400</v>
      </c>
      <c r="I66" s="3">
        <f>+'BOP PIIE data'!I66</f>
        <v>563860660400</v>
      </c>
      <c r="J66" s="3">
        <f>+'BOP PIIE data'!O66</f>
        <v>1804681792048.75</v>
      </c>
      <c r="K66" s="3">
        <f>+'BOP PIIE data'!P66</f>
        <v>-53704806586.967201</v>
      </c>
      <c r="L66" s="3">
        <f t="shared" si="0"/>
        <v>4407814015270.9473</v>
      </c>
      <c r="M66" s="3">
        <f t="shared" si="1"/>
        <v>1187207881405.0579</v>
      </c>
      <c r="N66" s="3">
        <f>+'BOP PIIE data'!K66</f>
        <v>-532413480061.883</v>
      </c>
      <c r="O66" s="3">
        <f>+'BOP PIIE data'!Q66</f>
        <v>1338681948380.6399</v>
      </c>
      <c r="P66" s="3">
        <f>+'BOP PIIE data'!L66</f>
        <v>4940227495332.8301</v>
      </c>
      <c r="Q66" s="3">
        <f>+'BOP PIIE data'!R66</f>
        <v>-151474066975.582</v>
      </c>
      <c r="R66" s="3">
        <f>+'BOP PIIE data'!M66</f>
        <v>1279451971959.3201</v>
      </c>
      <c r="S66" s="3">
        <f>+'BOP PIIE data'!S66</f>
        <v>4239776805189.73</v>
      </c>
      <c r="T66" s="3">
        <f>+'BOP PIIE data'!N66</f>
        <v>-1201314228716.71</v>
      </c>
      <c r="U66" s="5">
        <f>+'BOP PIIE data'!J66</f>
        <v>1636115550300</v>
      </c>
      <c r="V66" s="5">
        <f>+'BOP PIIE data'!T66</f>
        <v>1072812465684.6</v>
      </c>
      <c r="W66" s="5">
        <f t="shared" si="2"/>
        <v>100</v>
      </c>
      <c r="X66" s="5">
        <f>+J66-K66+L66-M66+R66-S66+T66-V66-'BOP PIIE data'!U66</f>
        <v>0</v>
      </c>
    </row>
    <row r="67" spans="1:24" x14ac:dyDescent="0.2">
      <c r="A67" s="4">
        <v>41000</v>
      </c>
      <c r="B67" s="3">
        <f>+'BOP PIIE data'!B67</f>
        <v>15993868496000</v>
      </c>
      <c r="C67" s="3">
        <f>+'BOP PIIE data'!C67</f>
        <v>16805033496500</v>
      </c>
      <c r="D67" s="3">
        <f>+'BOP PIIE data'!D67</f>
        <v>2641614613300</v>
      </c>
      <c r="E67" s="3">
        <f>+'BOP PIIE data'!E67</f>
        <v>3691887751700</v>
      </c>
      <c r="F67" s="3">
        <f>+'BOP PIIE data'!F67</f>
        <v>4528080307000</v>
      </c>
      <c r="G67" s="3">
        <f>+'BOP PIIE data'!G67</f>
        <v>1084288789100</v>
      </c>
      <c r="H67" s="3">
        <f>+'BOP PIIE data'!H67</f>
        <v>260861370000</v>
      </c>
      <c r="I67" s="3">
        <f>+'BOP PIIE data'!I67</f>
        <v>552043890200</v>
      </c>
      <c r="J67" s="3">
        <f>+'BOP PIIE data'!O67</f>
        <v>2883754071379.8599</v>
      </c>
      <c r="K67" s="3">
        <f>+'BOP PIIE data'!P67</f>
        <v>-370767338839.18903</v>
      </c>
      <c r="L67" s="3">
        <f t="shared" ref="L67:L120" si="3">+N67+P67</f>
        <v>1978993956064.5544</v>
      </c>
      <c r="M67" s="3">
        <f t="shared" ref="M67:M120" si="4">+O67+Q67</f>
        <v>3857365348232.6982</v>
      </c>
      <c r="N67" s="3">
        <f>+'BOP PIIE data'!K67</f>
        <v>-2616204465.3555899</v>
      </c>
      <c r="O67" s="3">
        <f>+'BOP PIIE data'!Q67</f>
        <v>-326633676803.52197</v>
      </c>
      <c r="P67" s="3">
        <f>+'BOP PIIE data'!L67</f>
        <v>1981610160529.9099</v>
      </c>
      <c r="Q67" s="3">
        <f>+'BOP PIIE data'!R67</f>
        <v>4183999025036.2202</v>
      </c>
      <c r="R67" s="3">
        <f>+'BOP PIIE data'!M67</f>
        <v>3550721863274.1802</v>
      </c>
      <c r="S67" s="3">
        <f>+'BOP PIIE data'!S67</f>
        <v>2469350434425.2798</v>
      </c>
      <c r="T67" s="3">
        <f>+'BOP PIIE data'!N67</f>
        <v>-833538485622.401</v>
      </c>
      <c r="U67" s="5">
        <f>+'BOP PIIE data'!J67</f>
        <v>1291170858700</v>
      </c>
      <c r="V67" s="5">
        <f>+'BOP PIIE data'!T67</f>
        <v>1841480752896.96</v>
      </c>
      <c r="W67" s="5">
        <f t="shared" ref="W67:W120" si="5">+B67-C67+D67-E67+F67-G67+H67-I67-U67</f>
        <v>100</v>
      </c>
      <c r="X67" s="5">
        <f>+J67-K67+L67-M67+R67-S67+T67-V67-'BOP PIIE data'!U67</f>
        <v>9.765625E-4</v>
      </c>
    </row>
    <row r="68" spans="1:24" x14ac:dyDescent="0.2">
      <c r="A68" s="4">
        <v>41091</v>
      </c>
      <c r="B68" s="3">
        <f>+'BOP PIIE data'!B68</f>
        <v>15232214259300</v>
      </c>
      <c r="C68" s="3">
        <f>+'BOP PIIE data'!C68</f>
        <v>16507142104000</v>
      </c>
      <c r="D68" s="3">
        <f>+'BOP PIIE data'!D68</f>
        <v>2619421847100</v>
      </c>
      <c r="E68" s="3">
        <f>+'BOP PIIE data'!E68</f>
        <v>3728480441200</v>
      </c>
      <c r="F68" s="3">
        <f>+'BOP PIIE data'!F68</f>
        <v>4482298242000</v>
      </c>
      <c r="G68" s="3">
        <f>+'BOP PIIE data'!G68</f>
        <v>1034625422000</v>
      </c>
      <c r="H68" s="3">
        <f>+'BOP PIIE data'!H68</f>
        <v>316746293000</v>
      </c>
      <c r="I68" s="3">
        <f>+'BOP PIIE data'!I68</f>
        <v>592336323400</v>
      </c>
      <c r="J68" s="3">
        <f>+'BOP PIIE data'!O68</f>
        <v>2176533278329.72</v>
      </c>
      <c r="K68" s="3">
        <f>+'BOP PIIE data'!P68</f>
        <v>291869502745.39398</v>
      </c>
      <c r="L68" s="3">
        <f t="shared" si="3"/>
        <v>2071579202849.415</v>
      </c>
      <c r="M68" s="3">
        <f t="shared" si="4"/>
        <v>4454858776686.5859</v>
      </c>
      <c r="N68" s="3">
        <f>+'BOP PIIE data'!K68</f>
        <v>-841526134435.495</v>
      </c>
      <c r="O68" s="3">
        <f>+'BOP PIIE data'!Q68</f>
        <v>-89292649010.744598</v>
      </c>
      <c r="P68" s="3">
        <f>+'BOP PIIE data'!L68</f>
        <v>2913105337284.9102</v>
      </c>
      <c r="Q68" s="3">
        <f>+'BOP PIIE data'!R68</f>
        <v>4544151425697.3301</v>
      </c>
      <c r="R68" s="3">
        <f>+'BOP PIIE data'!M68</f>
        <v>2221101151149.46</v>
      </c>
      <c r="S68" s="3">
        <f>+'BOP PIIE data'!S68</f>
        <v>-230186144863.88501</v>
      </c>
      <c r="T68" s="3">
        <f>+'BOP PIIE data'!N68</f>
        <v>-598351642999.20605</v>
      </c>
      <c r="U68" s="5">
        <f>+'BOP PIIE data'!J68</f>
        <v>788096350500</v>
      </c>
      <c r="V68" s="5">
        <f>+'BOP PIIE data'!T68</f>
        <v>1007789535194.74</v>
      </c>
      <c r="W68" s="5">
        <f t="shared" si="5"/>
        <v>300</v>
      </c>
      <c r="X68" s="5">
        <f>+J68-K68+L68-M68+R68-S68+T68-V68-'BOP PIIE data'!U68</f>
        <v>0</v>
      </c>
    </row>
    <row r="69" spans="1:24" x14ac:dyDescent="0.2">
      <c r="A69" s="4">
        <v>41183</v>
      </c>
      <c r="B69" s="3">
        <f>+'BOP PIIE data'!B69</f>
        <v>14974862000200</v>
      </c>
      <c r="C69" s="3">
        <f>+'BOP PIIE data'!C69</f>
        <v>15998155322300</v>
      </c>
      <c r="D69" s="3">
        <f>+'BOP PIIE data'!D69</f>
        <v>2741451784700</v>
      </c>
      <c r="E69" s="3">
        <f>+'BOP PIIE data'!E69</f>
        <v>3763754672400</v>
      </c>
      <c r="F69" s="3">
        <f>+'BOP PIIE data'!F69</f>
        <v>4758888038900</v>
      </c>
      <c r="G69" s="3">
        <f>+'BOP PIIE data'!G69</f>
        <v>1111844804400</v>
      </c>
      <c r="H69" s="3">
        <f>+'BOP PIIE data'!H69</f>
        <v>300199491100</v>
      </c>
      <c r="I69" s="3">
        <f>+'BOP PIIE data'!I69</f>
        <v>588920393600</v>
      </c>
      <c r="J69" s="3">
        <f>+'BOP PIIE data'!O69</f>
        <v>2534821539841.6602</v>
      </c>
      <c r="K69" s="3">
        <f>+'BOP PIIE data'!P69</f>
        <v>173252656280.763</v>
      </c>
      <c r="L69" s="3">
        <f t="shared" si="3"/>
        <v>2766064426215.0728</v>
      </c>
      <c r="M69" s="3">
        <f t="shared" si="4"/>
        <v>-718464403424.35986</v>
      </c>
      <c r="N69" s="3">
        <f>+'BOP PIIE data'!K69</f>
        <v>-411426242537.26703</v>
      </c>
      <c r="O69" s="3">
        <f>+'BOP PIIE data'!Q69</f>
        <v>1981094682433.6201</v>
      </c>
      <c r="P69" s="3">
        <f>+'BOP PIIE data'!L69</f>
        <v>3177490668752.3398</v>
      </c>
      <c r="Q69" s="3">
        <f>+'BOP PIIE data'!R69</f>
        <v>-2699559085857.98</v>
      </c>
      <c r="R69" s="3">
        <f>+'BOP PIIE data'!M69</f>
        <v>2610837600817.0498</v>
      </c>
      <c r="S69" s="3">
        <f>+'BOP PIIE data'!S69</f>
        <v>8332130622548.8799</v>
      </c>
      <c r="T69" s="3">
        <f>+'BOP PIIE data'!N69</f>
        <v>-418303742661.68701</v>
      </c>
      <c r="U69" s="5">
        <f>+'BOP PIIE data'!J69</f>
        <v>1312726122100</v>
      </c>
      <c r="V69" s="5">
        <f>+'BOP PIIE data'!T69</f>
        <v>270407841023.70999</v>
      </c>
      <c r="W69" s="5">
        <f t="shared" si="5"/>
        <v>100</v>
      </c>
      <c r="X69" s="5">
        <f>+J69-K69+L69-M69+R69-S69+T69-V69-'BOP PIIE data'!U69</f>
        <v>0</v>
      </c>
    </row>
    <row r="70" spans="1:24" x14ac:dyDescent="0.2">
      <c r="A70" s="4">
        <v>41275</v>
      </c>
      <c r="B70" s="3">
        <f>+'BOP PIIE data'!B70</f>
        <v>15948124946600</v>
      </c>
      <c r="C70" s="3">
        <f>+'BOP PIIE data'!C70</f>
        <v>18045091512200</v>
      </c>
      <c r="D70" s="3">
        <f>+'BOP PIIE data'!D70</f>
        <v>3135213220800</v>
      </c>
      <c r="E70" s="3">
        <f>+'BOP PIIE data'!E70</f>
        <v>4043340720600</v>
      </c>
      <c r="F70" s="3">
        <f>+'BOP PIIE data'!F70</f>
        <v>5282052911000</v>
      </c>
      <c r="G70" s="3">
        <f>+'BOP PIIE data'!G70</f>
        <v>1265167401700</v>
      </c>
      <c r="H70" s="3">
        <f>+'BOP PIIE data'!H70</f>
        <v>500137143000</v>
      </c>
      <c r="I70" s="3">
        <f>+'BOP PIIE data'!I70</f>
        <v>602297064800</v>
      </c>
      <c r="J70" s="3">
        <f>+'BOP PIIE data'!O70</f>
        <v>2170708504648.75</v>
      </c>
      <c r="K70" s="3">
        <f>+'BOP PIIE data'!P70</f>
        <v>13207149213.032801</v>
      </c>
      <c r="L70" s="3">
        <f t="shared" si="3"/>
        <v>-7948800174729.0498</v>
      </c>
      <c r="M70" s="3">
        <f t="shared" si="4"/>
        <v>4789511235005.0586</v>
      </c>
      <c r="N70" s="3">
        <f>+'BOP PIIE data'!K70</f>
        <v>-3659364747161.8799</v>
      </c>
      <c r="O70" s="3">
        <f>+'BOP PIIE data'!Q70</f>
        <v>4382157488980.6401</v>
      </c>
      <c r="P70" s="3">
        <f>+'BOP PIIE data'!L70</f>
        <v>-4289435427567.1699</v>
      </c>
      <c r="Q70" s="3">
        <f>+'BOP PIIE data'!R70</f>
        <v>407353746024.41803</v>
      </c>
      <c r="R70" s="3">
        <f>+'BOP PIIE data'!M70</f>
        <v>4052122118159.3198</v>
      </c>
      <c r="S70" s="3">
        <f>+'BOP PIIE data'!S70</f>
        <v>-2382951229310.27</v>
      </c>
      <c r="T70" s="3">
        <f>+'BOP PIIE data'!N70</f>
        <v>-543189128716.70599</v>
      </c>
      <c r="U70" s="5">
        <f>+'BOP PIIE data'!J70</f>
        <v>909631522300</v>
      </c>
      <c r="V70" s="5">
        <f>+'BOP PIIE data'!T70</f>
        <v>-1647767178715.3999</v>
      </c>
      <c r="W70" s="5">
        <f t="shared" si="5"/>
        <v>-200</v>
      </c>
      <c r="X70" s="5">
        <f>+J70-K70+L70-M70+R70-S70+T70-V70-'BOP PIIE data'!U70</f>
        <v>0</v>
      </c>
    </row>
    <row r="71" spans="1:24" x14ac:dyDescent="0.2">
      <c r="A71" s="4">
        <v>41365</v>
      </c>
      <c r="B71" s="3">
        <f>+'BOP PIIE data'!B71</f>
        <v>17158183668900</v>
      </c>
      <c r="C71" s="3">
        <f>+'BOP PIIE data'!C71</f>
        <v>18746422393200</v>
      </c>
      <c r="D71" s="3">
        <f>+'BOP PIIE data'!D71</f>
        <v>3342909743500</v>
      </c>
      <c r="E71" s="3">
        <f>+'BOP PIIE data'!E71</f>
        <v>4087482092900</v>
      </c>
      <c r="F71" s="3">
        <f>+'BOP PIIE data'!F71</f>
        <v>6308494544900</v>
      </c>
      <c r="G71" s="3">
        <f>+'BOP PIIE data'!G71</f>
        <v>1444026314600</v>
      </c>
      <c r="H71" s="3">
        <f>+'BOP PIIE data'!H71</f>
        <v>335897623900</v>
      </c>
      <c r="I71" s="3">
        <f>+'BOP PIIE data'!I71</f>
        <v>634105062300</v>
      </c>
      <c r="J71" s="3">
        <f>+'BOP PIIE data'!O71</f>
        <v>3909430268179.8599</v>
      </c>
      <c r="K71" s="3">
        <f>+'BOP PIIE data'!P71</f>
        <v>303763422860.81097</v>
      </c>
      <c r="L71" s="3">
        <f t="shared" si="3"/>
        <v>-7000011052835.4502</v>
      </c>
      <c r="M71" s="3">
        <f t="shared" si="4"/>
        <v>5646309189232.7041</v>
      </c>
      <c r="N71" s="3">
        <f>+'BOP PIIE data'!K71</f>
        <v>-1256925344165.3601</v>
      </c>
      <c r="O71" s="3">
        <f>+'BOP PIIE data'!Q71</f>
        <v>5231992843296.4805</v>
      </c>
      <c r="P71" s="3">
        <f>+'BOP PIIE data'!L71</f>
        <v>-5743085708670.0898</v>
      </c>
      <c r="Q71" s="3">
        <f>+'BOP PIIE data'!R71</f>
        <v>414316345936.224</v>
      </c>
      <c r="R71" s="3">
        <f>+'BOP PIIE data'!M71</f>
        <v>5386210079174.1797</v>
      </c>
      <c r="S71" s="3">
        <f>+'BOP PIIE data'!S71</f>
        <v>238989272925.28101</v>
      </c>
      <c r="T71" s="3">
        <f>+'BOP PIIE data'!N71</f>
        <v>1799969114377.6001</v>
      </c>
      <c r="U71" s="5">
        <f>+'BOP PIIE data'!J71</f>
        <v>2233449718300</v>
      </c>
      <c r="V71" s="5">
        <f>+'BOP PIIE data'!T71</f>
        <v>-423320489603.04199</v>
      </c>
      <c r="W71" s="5">
        <f t="shared" si="5"/>
        <v>-100</v>
      </c>
      <c r="X71" s="5">
        <f>+J71-K71+L71-M71+R71-S71+T71-V71-'BOP PIIE data'!U71</f>
        <v>0</v>
      </c>
    </row>
    <row r="72" spans="1:24" x14ac:dyDescent="0.2">
      <c r="A72" s="4">
        <v>41456</v>
      </c>
      <c r="B72" s="3">
        <f>+'BOP PIIE data'!B72</f>
        <v>17263791800300</v>
      </c>
      <c r="C72" s="3">
        <f>+'BOP PIIE data'!C72</f>
        <v>19492100771300</v>
      </c>
      <c r="D72" s="3">
        <f>+'BOP PIIE data'!D72</f>
        <v>3356957975700</v>
      </c>
      <c r="E72" s="3">
        <f>+'BOP PIIE data'!E72</f>
        <v>4216010697800</v>
      </c>
      <c r="F72" s="3">
        <f>+'BOP PIIE data'!F72</f>
        <v>5926085278800</v>
      </c>
      <c r="G72" s="3">
        <f>+'BOP PIIE data'!G72</f>
        <v>1586143346200</v>
      </c>
      <c r="H72" s="3">
        <f>+'BOP PIIE data'!H72</f>
        <v>381811261100</v>
      </c>
      <c r="I72" s="3">
        <f>+'BOP PIIE data'!I72</f>
        <v>637360965500</v>
      </c>
      <c r="J72" s="3">
        <f>+'BOP PIIE data'!O72</f>
        <v>5552950135829.7197</v>
      </c>
      <c r="K72" s="3">
        <f>+'BOP PIIE data'!P72</f>
        <v>442988554545.39398</v>
      </c>
      <c r="L72" s="3">
        <f t="shared" si="3"/>
        <v>759735499949.41492</v>
      </c>
      <c r="M72" s="3">
        <f t="shared" si="4"/>
        <v>441675701886.59009</v>
      </c>
      <c r="N72" s="3">
        <f>+'BOP PIIE data'!K72</f>
        <v>-871165944935.495</v>
      </c>
      <c r="O72" s="3">
        <f>+'BOP PIIE data'!Q72</f>
        <v>2138693856389.26</v>
      </c>
      <c r="P72" s="3">
        <f>+'BOP PIIE data'!L72</f>
        <v>1630901444884.9099</v>
      </c>
      <c r="Q72" s="3">
        <f>+'BOP PIIE data'!R72</f>
        <v>-1697018154502.6699</v>
      </c>
      <c r="R72" s="3">
        <f>+'BOP PIIE data'!M72</f>
        <v>1695016065149.46</v>
      </c>
      <c r="S72" s="3">
        <f>+'BOP PIIE data'!S72</f>
        <v>7051558011836.1201</v>
      </c>
      <c r="T72" s="3">
        <f>+'BOP PIIE data'!N72</f>
        <v>2189796557000.79</v>
      </c>
      <c r="U72" s="5">
        <f>+'BOP PIIE data'!J72</f>
        <v>997030535100</v>
      </c>
      <c r="V72" s="5">
        <f>+'BOP PIIE data'!T72</f>
        <v>2803392186094.7402</v>
      </c>
      <c r="W72" s="5">
        <f t="shared" si="5"/>
        <v>0</v>
      </c>
      <c r="X72" s="5">
        <f>+J72-K72+L72-M72+R72-S72+T72-V72-'BOP PIIE data'!U72</f>
        <v>9.765625E-4</v>
      </c>
    </row>
    <row r="73" spans="1:24" x14ac:dyDescent="0.2">
      <c r="A73" s="4">
        <v>41548</v>
      </c>
      <c r="B73" s="3">
        <f>+'BOP PIIE data'!B73</f>
        <v>17431215942200</v>
      </c>
      <c r="C73" s="3">
        <f>+'BOP PIIE data'!C73</f>
        <v>20231277628300</v>
      </c>
      <c r="D73" s="3">
        <f>+'BOP PIIE data'!D73</f>
        <v>3346894321100</v>
      </c>
      <c r="E73" s="3">
        <f>+'BOP PIIE data'!E73</f>
        <v>4335114195600</v>
      </c>
      <c r="F73" s="3">
        <f>+'BOP PIIE data'!F73</f>
        <v>6004548046500</v>
      </c>
      <c r="G73" s="3">
        <f>+'BOP PIIE data'!G73</f>
        <v>1536573917500</v>
      </c>
      <c r="H73" s="3">
        <f>+'BOP PIIE data'!H73</f>
        <v>319303118600</v>
      </c>
      <c r="I73" s="3">
        <f>+'BOP PIIE data'!I73</f>
        <v>642638693600</v>
      </c>
      <c r="J73" s="3">
        <f>+'BOP PIIE data'!O73</f>
        <v>3662957992741.6602</v>
      </c>
      <c r="K73" s="3">
        <f>+'BOP PIIE data'!P73</f>
        <v>290145809980.763</v>
      </c>
      <c r="L73" s="3">
        <f t="shared" si="3"/>
        <v>5965303941415.0732</v>
      </c>
      <c r="M73" s="3">
        <f t="shared" si="4"/>
        <v>7463911500975.6406</v>
      </c>
      <c r="N73" s="3">
        <f>+'BOP PIIE data'!K73</f>
        <v>-838834985837.26697</v>
      </c>
      <c r="O73" s="3">
        <f>+'BOP PIIE data'!Q73</f>
        <v>4939033540633.6201</v>
      </c>
      <c r="P73" s="3">
        <f>+'BOP PIIE data'!L73</f>
        <v>6804138927252.3398</v>
      </c>
      <c r="Q73" s="3">
        <f>+'BOP PIIE data'!R73</f>
        <v>2524877960342.02</v>
      </c>
      <c r="R73" s="3">
        <f>+'BOP PIIE data'!M73</f>
        <v>6871379737017.0498</v>
      </c>
      <c r="S73" s="3">
        <f>+'BOP PIIE data'!S73</f>
        <v>10588602706248.9</v>
      </c>
      <c r="T73" s="3">
        <f>+'BOP PIIE data'!N73</f>
        <v>403801657338.31299</v>
      </c>
      <c r="U73" s="5">
        <f>+'BOP PIIE data'!J73</f>
        <v>356356993300</v>
      </c>
      <c r="V73" s="5">
        <f>+'BOP PIIE data'!T73</f>
        <v>-1140990801376.29</v>
      </c>
      <c r="W73" s="5">
        <f t="shared" si="5"/>
        <v>100</v>
      </c>
      <c r="X73" s="5">
        <f>+J73-K73+L73-M73+R73-S73+T73-V73-'BOP PIIE data'!U73</f>
        <v>1.46484375E-3</v>
      </c>
    </row>
    <row r="74" spans="1:24" x14ac:dyDescent="0.2">
      <c r="A74" s="4">
        <v>41640</v>
      </c>
      <c r="B74" s="3">
        <f>+'BOP PIIE data'!B74</f>
        <v>17926997974000</v>
      </c>
      <c r="C74" s="3">
        <f>+'BOP PIIE data'!C74</f>
        <v>22000644017200</v>
      </c>
      <c r="D74" s="3">
        <f>+'BOP PIIE data'!D74</f>
        <v>3985341526300</v>
      </c>
      <c r="E74" s="3">
        <f>+'BOP PIIE data'!E74</f>
        <v>4914025834700</v>
      </c>
      <c r="F74" s="3">
        <f>+'BOP PIIE data'!F74</f>
        <v>6306516063100</v>
      </c>
      <c r="G74" s="3">
        <f>+'BOP PIIE data'!G74</f>
        <v>1765417831300</v>
      </c>
      <c r="H74" s="3">
        <f>+'BOP PIIE data'!H74</f>
        <v>402306658500</v>
      </c>
      <c r="I74" s="3">
        <f>+'BOP PIIE data'!I74</f>
        <v>878231943200</v>
      </c>
      <c r="J74" s="3">
        <f>+'BOP PIIE data'!O74</f>
        <v>3361906368948.75</v>
      </c>
      <c r="K74" s="3">
        <f>+'BOP PIIE data'!P74</f>
        <v>623458378413.03296</v>
      </c>
      <c r="L74" s="3">
        <f t="shared" si="3"/>
        <v>-4875956842729.0527</v>
      </c>
      <c r="M74" s="3">
        <f t="shared" si="4"/>
        <v>2256184896005.064</v>
      </c>
      <c r="N74" s="3">
        <f>+'BOP PIIE data'!K74</f>
        <v>-147769993261.883</v>
      </c>
      <c r="O74" s="3">
        <f>+'BOP PIIE data'!Q74</f>
        <v>-456782212619.35602</v>
      </c>
      <c r="P74" s="3">
        <f>+'BOP PIIE data'!L74</f>
        <v>-4728186849467.1699</v>
      </c>
      <c r="Q74" s="3">
        <f>+'BOP PIIE data'!R74</f>
        <v>2712967108624.4199</v>
      </c>
      <c r="R74" s="3">
        <f>+'BOP PIIE data'!M74</f>
        <v>371229725359.31702</v>
      </c>
      <c r="S74" s="3">
        <f>+'BOP PIIE data'!S74</f>
        <v>-838517462610.27405</v>
      </c>
      <c r="T74" s="3">
        <f>+'BOP PIIE data'!N74</f>
        <v>295549571283.29401</v>
      </c>
      <c r="U74" s="5">
        <f>+'BOP PIIE data'!J74</f>
        <v>-937157404200</v>
      </c>
      <c r="V74" s="5">
        <f>+'BOP PIIE data'!T74</f>
        <v>-2222090949615.3999</v>
      </c>
      <c r="W74" s="5">
        <f t="shared" si="5"/>
        <v>-300</v>
      </c>
      <c r="X74" s="5">
        <f>+J74-K74+L74-M74+R74-S74+T74-V74-'BOP PIIE data'!U74</f>
        <v>-9.765625E-4</v>
      </c>
    </row>
    <row r="75" spans="1:24" x14ac:dyDescent="0.2">
      <c r="A75" s="4">
        <v>41730</v>
      </c>
      <c r="B75" s="3">
        <f>+'BOP PIIE data'!B75</f>
        <v>18002772067000</v>
      </c>
      <c r="C75" s="3">
        <f>+'BOP PIIE data'!C75</f>
        <v>20231941751600</v>
      </c>
      <c r="D75" s="3">
        <f>+'BOP PIIE data'!D75</f>
        <v>4256198839700</v>
      </c>
      <c r="E75" s="3">
        <f>+'BOP PIIE data'!E75</f>
        <v>4982782894800</v>
      </c>
      <c r="F75" s="3">
        <f>+'BOP PIIE data'!F75</f>
        <v>6398571928000</v>
      </c>
      <c r="G75" s="3">
        <f>+'BOP PIIE data'!G75</f>
        <v>1815474233700</v>
      </c>
      <c r="H75" s="3">
        <f>+'BOP PIIE data'!H75</f>
        <v>414736867400</v>
      </c>
      <c r="I75" s="3">
        <f>+'BOP PIIE data'!I75</f>
        <v>930360037400</v>
      </c>
      <c r="J75" s="3">
        <f>+'BOP PIIE data'!O75</f>
        <v>4101323917179.8599</v>
      </c>
      <c r="K75" s="3">
        <f>+'BOP PIIE data'!P75</f>
        <v>500640406160.81097</v>
      </c>
      <c r="L75" s="3">
        <f t="shared" si="3"/>
        <v>7662594566764.5498</v>
      </c>
      <c r="M75" s="3">
        <f t="shared" si="4"/>
        <v>1564296652532.6982</v>
      </c>
      <c r="N75" s="3">
        <f>+'BOP PIIE data'!K75</f>
        <v>1251240973134.6399</v>
      </c>
      <c r="O75" s="3">
        <f>+'BOP PIIE data'!Q75</f>
        <v>-824733018703.52197</v>
      </c>
      <c r="P75" s="3">
        <f>+'BOP PIIE data'!L75</f>
        <v>6411353593629.9102</v>
      </c>
      <c r="Q75" s="3">
        <f>+'BOP PIIE data'!R75</f>
        <v>2389029671236.2202</v>
      </c>
      <c r="R75" s="3">
        <f>+'BOP PIIE data'!M75</f>
        <v>3670725287774.1802</v>
      </c>
      <c r="S75" s="3">
        <f>+'BOP PIIE data'!S75</f>
        <v>11259442524625.301</v>
      </c>
      <c r="T75" s="3">
        <f>+'BOP PIIE data'!N75</f>
        <v>256997414377.599</v>
      </c>
      <c r="U75" s="5">
        <f>+'BOP PIIE data'!J75</f>
        <v>1111720784700</v>
      </c>
      <c r="V75" s="5">
        <f>+'BOP PIIE data'!T75</f>
        <v>2505844591596.96</v>
      </c>
      <c r="W75" s="5">
        <f t="shared" si="5"/>
        <v>-100</v>
      </c>
      <c r="X75" s="5">
        <f>+J75-K75+L75-M75+R75-S75+T75-V75-'BOP PIIE data'!U75</f>
        <v>-2.44140625E-3</v>
      </c>
    </row>
    <row r="76" spans="1:24" x14ac:dyDescent="0.2">
      <c r="A76" s="4">
        <v>41821</v>
      </c>
      <c r="B76" s="3">
        <f>+'BOP PIIE data'!B76</f>
        <v>18444757764100</v>
      </c>
      <c r="C76" s="3">
        <f>+'BOP PIIE data'!C76</f>
        <v>21027136218100</v>
      </c>
      <c r="D76" s="3">
        <f>+'BOP PIIE data'!D76</f>
        <v>4356378202500</v>
      </c>
      <c r="E76" s="3">
        <f>+'BOP PIIE data'!E76</f>
        <v>5237377687100</v>
      </c>
      <c r="F76" s="3">
        <f>+'BOP PIIE data'!F76</f>
        <v>6850699907600</v>
      </c>
      <c r="G76" s="3">
        <f>+'BOP PIIE data'!G76</f>
        <v>1913341793700</v>
      </c>
      <c r="H76" s="3">
        <f>+'BOP PIIE data'!H76</f>
        <v>389903360500</v>
      </c>
      <c r="I76" s="3">
        <f>+'BOP PIIE data'!I76</f>
        <v>921092095900</v>
      </c>
      <c r="J76" s="3">
        <f>+'BOP PIIE data'!O76</f>
        <v>2738732829329.7202</v>
      </c>
      <c r="K76" s="3">
        <f>+'BOP PIIE data'!P76</f>
        <v>525084629745.39398</v>
      </c>
      <c r="L76" s="3">
        <f t="shared" si="3"/>
        <v>5941815291049.4199</v>
      </c>
      <c r="M76" s="3">
        <f t="shared" si="4"/>
        <v>7492523807486.5898</v>
      </c>
      <c r="N76" s="3">
        <f>+'BOP PIIE data'!K76</f>
        <v>2909610537564.5098</v>
      </c>
      <c r="O76" s="3">
        <f>+'BOP PIIE data'!Q76</f>
        <v>3537948693689.2598</v>
      </c>
      <c r="P76" s="3">
        <f>+'BOP PIIE data'!L76</f>
        <v>3032204753484.9102</v>
      </c>
      <c r="Q76" s="3">
        <f>+'BOP PIIE data'!R76</f>
        <v>3954575113797.3301</v>
      </c>
      <c r="R76" s="3">
        <f>+'BOP PIIE data'!M76</f>
        <v>3358920209849.46</v>
      </c>
      <c r="S76" s="3">
        <f>+'BOP PIIE data'!S76</f>
        <v>2232965864236.1099</v>
      </c>
      <c r="T76" s="3">
        <f>+'BOP PIIE data'!N76</f>
        <v>43242457000.7938</v>
      </c>
      <c r="U76" s="5">
        <f>+'BOP PIIE data'!J76</f>
        <v>942791439800</v>
      </c>
      <c r="V76" s="5">
        <f>+'BOP PIIE data'!T76</f>
        <v>2716817535494.7402</v>
      </c>
      <c r="W76" s="5">
        <f t="shared" si="5"/>
        <v>100</v>
      </c>
      <c r="X76" s="5">
        <f>+J76-K76+L76-M76+R76-S76+T76-V76-'BOP PIIE data'!U76</f>
        <v>1.708984375E-3</v>
      </c>
    </row>
    <row r="77" spans="1:24" x14ac:dyDescent="0.2">
      <c r="A77" s="4">
        <v>41913</v>
      </c>
      <c r="B77" s="3">
        <f>+'BOP PIIE data'!B77</f>
        <v>19734678798100</v>
      </c>
      <c r="C77" s="3">
        <f>+'BOP PIIE data'!C77</f>
        <v>21379266608900</v>
      </c>
      <c r="D77" s="3">
        <f>+'BOP PIIE data'!D77</f>
        <v>4798246480000</v>
      </c>
      <c r="E77" s="3">
        <f>+'BOP PIIE data'!E77</f>
        <v>5231028636200</v>
      </c>
      <c r="F77" s="3">
        <f>+'BOP PIIE data'!F77</f>
        <v>7603799610000</v>
      </c>
      <c r="G77" s="3">
        <f>+'BOP PIIE data'!G77</f>
        <v>2106680755100</v>
      </c>
      <c r="H77" s="3">
        <f>+'BOP PIIE data'!H77</f>
        <v>524256121000</v>
      </c>
      <c r="I77" s="3">
        <f>+'BOP PIIE data'!I77</f>
        <v>969208481500</v>
      </c>
      <c r="J77" s="3">
        <f>+'BOP PIIE data'!O77</f>
        <v>4460222565241.6602</v>
      </c>
      <c r="K77" s="3">
        <f>+'BOP PIIE data'!P77</f>
        <v>425343486480.763</v>
      </c>
      <c r="L77" s="3">
        <f t="shared" si="3"/>
        <v>3520138774215.0723</v>
      </c>
      <c r="M77" s="3">
        <f t="shared" si="4"/>
        <v>5768623076175.6406</v>
      </c>
      <c r="N77" s="3">
        <f>+'BOP PIIE data'!K77</f>
        <v>2619075419562.73</v>
      </c>
      <c r="O77" s="3">
        <f>+'BOP PIIE data'!Q77</f>
        <v>1509775962433.6201</v>
      </c>
      <c r="P77" s="3">
        <f>+'BOP PIIE data'!L77</f>
        <v>901063354652.34204</v>
      </c>
      <c r="Q77" s="3">
        <f>+'BOP PIIE data'!R77</f>
        <v>4258847113742.02</v>
      </c>
      <c r="R77" s="3">
        <f>+'BOP PIIE data'!M77</f>
        <v>4007595247617.0498</v>
      </c>
      <c r="S77" s="3">
        <f>+'BOP PIIE data'!S77</f>
        <v>4885215277748.8799</v>
      </c>
      <c r="T77" s="3">
        <f>+'BOP PIIE data'!N77</f>
        <v>294015857338.31299</v>
      </c>
      <c r="U77" s="5">
        <f>+'BOP PIIE data'!J77</f>
        <v>2974796527600</v>
      </c>
      <c r="V77" s="5">
        <f>+'BOP PIIE data'!T77</f>
        <v>3277608975723.71</v>
      </c>
      <c r="W77" s="5">
        <f t="shared" si="5"/>
        <v>-200</v>
      </c>
      <c r="X77" s="5">
        <f>+J77-K77+L77-M77+R77-S77+T77-V77-'BOP PIIE data'!U77</f>
        <v>0</v>
      </c>
    </row>
    <row r="78" spans="1:24" x14ac:dyDescent="0.2">
      <c r="A78" s="4">
        <v>42005</v>
      </c>
      <c r="B78" s="3">
        <f>+'BOP PIIE data'!B78</f>
        <v>19413901623400</v>
      </c>
      <c r="C78" s="3">
        <f>+'BOP PIIE data'!C78</f>
        <v>19569160629400</v>
      </c>
      <c r="D78" s="3">
        <f>+'BOP PIIE data'!D78</f>
        <v>4738738875000</v>
      </c>
      <c r="E78" s="3">
        <f>+'BOP PIIE data'!E78</f>
        <v>5465518336600</v>
      </c>
      <c r="F78" s="3">
        <f>+'BOP PIIE data'!F78</f>
        <v>7143443314600</v>
      </c>
      <c r="G78" s="3">
        <f>+'BOP PIIE data'!G78</f>
        <v>2071410780400</v>
      </c>
      <c r="H78" s="3">
        <f>+'BOP PIIE data'!H78</f>
        <v>457346580700</v>
      </c>
      <c r="I78" s="3">
        <f>+'BOP PIIE data'!I78</f>
        <v>919645886600</v>
      </c>
      <c r="J78" s="3">
        <f>+'BOP PIIE data'!O78</f>
        <v>3866593853248.75</v>
      </c>
      <c r="K78" s="3">
        <f>+'BOP PIIE data'!P78</f>
        <v>324459356713.03302</v>
      </c>
      <c r="L78" s="3">
        <f t="shared" si="3"/>
        <v>12131267349570.949</v>
      </c>
      <c r="M78" s="3">
        <f t="shared" si="4"/>
        <v>9321432755105.0605</v>
      </c>
      <c r="N78" s="3">
        <f>+'BOP PIIE data'!K78</f>
        <v>6480636178638.1201</v>
      </c>
      <c r="O78" s="3">
        <f>+'BOP PIIE data'!Q78</f>
        <v>2214651321380.6401</v>
      </c>
      <c r="P78" s="3">
        <f>+'BOP PIIE data'!L78</f>
        <v>5650631170932.8301</v>
      </c>
      <c r="Q78" s="3">
        <f>+'BOP PIIE data'!R78</f>
        <v>7106781433724.4199</v>
      </c>
      <c r="R78" s="3">
        <f>+'BOP PIIE data'!M78</f>
        <v>746288142459.31604</v>
      </c>
      <c r="S78" s="3">
        <f>+'BOP PIIE data'!S78</f>
        <v>2636187843089.73</v>
      </c>
      <c r="T78" s="3">
        <f>+'BOP PIIE data'!N78</f>
        <v>-302278428716.70599</v>
      </c>
      <c r="U78" s="5">
        <f>+'BOP PIIE data'!J78</f>
        <v>3727694760800</v>
      </c>
      <c r="V78" s="5">
        <f>+'BOP PIIE data'!T78</f>
        <v>5712561162084.5996</v>
      </c>
      <c r="W78" s="5">
        <f t="shared" si="5"/>
        <v>-100</v>
      </c>
      <c r="X78" s="5">
        <f>+J78-K78+L78-M78+R78-S78+T78-V78-'BOP PIIE data'!U78</f>
        <v>0</v>
      </c>
    </row>
    <row r="79" spans="1:24" x14ac:dyDescent="0.2">
      <c r="A79" s="4">
        <v>42095</v>
      </c>
      <c r="B79" s="3">
        <f>+'BOP PIIE data'!B79</f>
        <v>18828223873900</v>
      </c>
      <c r="C79" s="3">
        <f>+'BOP PIIE data'!C79</f>
        <v>19156957494800</v>
      </c>
      <c r="D79" s="3">
        <f>+'BOP PIIE data'!D79</f>
        <v>4848032869900</v>
      </c>
      <c r="E79" s="3">
        <f>+'BOP PIIE data'!E79</f>
        <v>5368005106300</v>
      </c>
      <c r="F79" s="3">
        <f>+'BOP PIIE data'!F79</f>
        <v>7536243239500</v>
      </c>
      <c r="G79" s="3">
        <f>+'BOP PIIE data'!G79</f>
        <v>1917172793500</v>
      </c>
      <c r="H79" s="3">
        <f>+'BOP PIIE data'!H79</f>
        <v>468234847400</v>
      </c>
      <c r="I79" s="3">
        <f>+'BOP PIIE data'!I79</f>
        <v>975706626200</v>
      </c>
      <c r="J79" s="3">
        <f>+'BOP PIIE data'!O79</f>
        <v>4315877259679.8599</v>
      </c>
      <c r="K79" s="3">
        <f>+'BOP PIIE data'!P79</f>
        <v>49246468260.8106</v>
      </c>
      <c r="L79" s="3">
        <f t="shared" si="3"/>
        <v>3184786663164.5542</v>
      </c>
      <c r="M79" s="3">
        <f t="shared" si="4"/>
        <v>-701863278067.2998</v>
      </c>
      <c r="N79" s="3">
        <f>+'BOP PIIE data'!K79</f>
        <v>4156588801934.6401</v>
      </c>
      <c r="O79" s="3">
        <f>+'BOP PIIE data'!Q79</f>
        <v>1786821964796.48</v>
      </c>
      <c r="P79" s="3">
        <f>+'BOP PIIE data'!L79</f>
        <v>-971802138770.08606</v>
      </c>
      <c r="Q79" s="3">
        <f>+'BOP PIIE data'!R79</f>
        <v>-2488685242863.7798</v>
      </c>
      <c r="R79" s="3">
        <f>+'BOP PIIE data'!M79</f>
        <v>-4459527125925.8203</v>
      </c>
      <c r="S79" s="3">
        <f>+'BOP PIIE data'!S79</f>
        <v>-450438977074.71899</v>
      </c>
      <c r="T79" s="3">
        <f>+'BOP PIIE data'!N79</f>
        <v>679500814377.599</v>
      </c>
      <c r="U79" s="5">
        <f>+'BOP PIIE data'!J79</f>
        <v>4262892809800</v>
      </c>
      <c r="V79" s="5">
        <f>+'BOP PIIE data'!T79</f>
        <v>5405555313996.96</v>
      </c>
      <c r="W79" s="5">
        <f t="shared" si="5"/>
        <v>100</v>
      </c>
      <c r="X79" s="5">
        <f>+J79-K79+L79-M79+R79-S79+T79-V79-'BOP PIIE data'!U79</f>
        <v>-9.765625E-4</v>
      </c>
    </row>
    <row r="80" spans="1:24" x14ac:dyDescent="0.2">
      <c r="A80" s="4">
        <v>42186</v>
      </c>
      <c r="B80" s="3">
        <f>+'BOP PIIE data'!B80</f>
        <v>18959144133900</v>
      </c>
      <c r="C80" s="3">
        <f>+'BOP PIIE data'!C80</f>
        <v>19563886391200</v>
      </c>
      <c r="D80" s="3">
        <f>+'BOP PIIE data'!D80</f>
        <v>5120095063200</v>
      </c>
      <c r="E80" s="3">
        <f>+'BOP PIIE data'!E80</f>
        <v>5359610314300</v>
      </c>
      <c r="F80" s="3">
        <f>+'BOP PIIE data'!F80</f>
        <v>7534404741900</v>
      </c>
      <c r="G80" s="3">
        <f>+'BOP PIIE data'!G80</f>
        <v>2222765428700</v>
      </c>
      <c r="H80" s="3">
        <f>+'BOP PIIE data'!H80</f>
        <v>577611701600</v>
      </c>
      <c r="I80" s="3">
        <f>+'BOP PIIE data'!I80</f>
        <v>1127763159500</v>
      </c>
      <c r="J80" s="3">
        <f>+'BOP PIIE data'!O80</f>
        <v>4179471498629.7202</v>
      </c>
      <c r="K80" s="3">
        <f>+'BOP PIIE data'!P80</f>
        <v>-388424442054.60602</v>
      </c>
      <c r="L80" s="3">
        <f t="shared" si="3"/>
        <v>10726425587549.42</v>
      </c>
      <c r="M80" s="3">
        <f t="shared" si="4"/>
        <v>4549360109086.5898</v>
      </c>
      <c r="N80" s="3">
        <f>+'BOP PIIE data'!K80</f>
        <v>6076155166464.5098</v>
      </c>
      <c r="O80" s="3">
        <f>+'BOP PIIE data'!Q80</f>
        <v>-2063602159810.74</v>
      </c>
      <c r="P80" s="3">
        <f>+'BOP PIIE data'!L80</f>
        <v>4650270421084.9102</v>
      </c>
      <c r="Q80" s="3">
        <f>+'BOP PIIE data'!R80</f>
        <v>6612962268897.3301</v>
      </c>
      <c r="R80" s="3">
        <f>+'BOP PIIE data'!M80</f>
        <v>-260681271650.54501</v>
      </c>
      <c r="S80" s="3">
        <f>+'BOP PIIE data'!S80</f>
        <v>5465807371736.1201</v>
      </c>
      <c r="T80" s="3">
        <f>+'BOP PIIE data'!N80</f>
        <v>-32368842999.2062</v>
      </c>
      <c r="U80" s="5">
        <f>+'BOP PIIE data'!J80</f>
        <v>3917230347000</v>
      </c>
      <c r="V80" s="5">
        <f>+'BOP PIIE data'!T80</f>
        <v>4983781016394.7402</v>
      </c>
      <c r="W80" s="5">
        <f t="shared" si="5"/>
        <v>-100</v>
      </c>
      <c r="X80" s="5">
        <f>+J80-K80+L80-M80+R80-S80+T80-V80-'BOP PIIE data'!U80</f>
        <v>9.765625E-4</v>
      </c>
    </row>
    <row r="81" spans="1:24" x14ac:dyDescent="0.2">
      <c r="A81" s="4">
        <v>42278</v>
      </c>
      <c r="B81" s="3">
        <f>+'BOP PIIE data'!B81</f>
        <v>18151447512000</v>
      </c>
      <c r="C81" s="3">
        <f>+'BOP PIIE data'!C81</f>
        <v>17965923228400</v>
      </c>
      <c r="D81" s="3">
        <f>+'BOP PIIE data'!D81</f>
        <v>4966730075300</v>
      </c>
      <c r="E81" s="3">
        <f>+'BOP PIIE data'!E81</f>
        <v>5411313537900</v>
      </c>
      <c r="F81" s="3">
        <f>+'BOP PIIE data'!F81</f>
        <v>7817507395500</v>
      </c>
      <c r="G81" s="3">
        <f>+'BOP PIIE data'!G81</f>
        <v>2424067004600</v>
      </c>
      <c r="H81" s="3">
        <f>+'BOP PIIE data'!H81</f>
        <v>532048913200</v>
      </c>
      <c r="I81" s="3">
        <f>+'BOP PIIE data'!I81</f>
        <v>1000888198800</v>
      </c>
      <c r="J81" s="3">
        <f>+'BOP PIIE data'!O81</f>
        <v>4397124119941.6602</v>
      </c>
      <c r="K81" s="3">
        <f>+'BOP PIIE data'!P81</f>
        <v>641885390980.76294</v>
      </c>
      <c r="L81" s="3">
        <f t="shared" si="3"/>
        <v>10940405478615.07</v>
      </c>
      <c r="M81" s="3">
        <f t="shared" si="4"/>
        <v>7784555258675.6426</v>
      </c>
      <c r="N81" s="3">
        <f>+'BOP PIIE data'!K81</f>
        <v>3448050426962.73</v>
      </c>
      <c r="O81" s="3">
        <f>+'BOP PIIE data'!Q81</f>
        <v>-609850104666.37695</v>
      </c>
      <c r="P81" s="3">
        <f>+'BOP PIIE data'!L81</f>
        <v>7492355051652.3398</v>
      </c>
      <c r="Q81" s="3">
        <f>+'BOP PIIE data'!R81</f>
        <v>8394405363342.0195</v>
      </c>
      <c r="R81" s="3">
        <f>+'BOP PIIE data'!M81</f>
        <v>-1202970749582.95</v>
      </c>
      <c r="S81" s="3">
        <f>+'BOP PIIE data'!S81</f>
        <v>225455708048.87799</v>
      </c>
      <c r="T81" s="3">
        <f>+'BOP PIIE data'!N81</f>
        <v>280213457338.31299</v>
      </c>
      <c r="U81" s="5">
        <f>+'BOP PIIE data'!J81</f>
        <v>4665541926400</v>
      </c>
      <c r="V81" s="5">
        <f>+'BOP PIIE data'!T81</f>
        <v>5774457330223.71</v>
      </c>
      <c r="W81" s="5">
        <f t="shared" si="5"/>
        <v>-100</v>
      </c>
      <c r="X81" s="5">
        <f>+J81-K81+L81-M81+R81-S81+T81-V81-'BOP PIIE data'!U81</f>
        <v>9.765625E-4</v>
      </c>
    </row>
    <row r="82" spans="1:24" x14ac:dyDescent="0.2">
      <c r="A82" s="4">
        <v>42370</v>
      </c>
      <c r="B82" s="3">
        <f>+'BOP PIIE data'!B82</f>
        <v>17131183920900</v>
      </c>
      <c r="C82" s="3">
        <f>+'BOP PIIE data'!C82</f>
        <v>16214050936000</v>
      </c>
      <c r="D82" s="3">
        <f>+'BOP PIIE data'!D82</f>
        <v>4862234636500</v>
      </c>
      <c r="E82" s="3">
        <f>+'BOP PIIE data'!E82</f>
        <v>4979936752500</v>
      </c>
      <c r="F82" s="3">
        <f>+'BOP PIIE data'!F82</f>
        <v>7294059078800</v>
      </c>
      <c r="G82" s="3">
        <f>+'BOP PIIE data'!G82</f>
        <v>2253395945300</v>
      </c>
      <c r="H82" s="3">
        <f>+'BOP PIIE data'!H82</f>
        <v>475776846400</v>
      </c>
      <c r="I82" s="3">
        <f>+'BOP PIIE data'!I82</f>
        <v>1003105523000</v>
      </c>
      <c r="J82" s="3">
        <f>+'BOP PIIE data'!O82</f>
        <v>4901076513448.75</v>
      </c>
      <c r="K82" s="3">
        <f>+'BOP PIIE data'!P82</f>
        <v>1285432657613.03</v>
      </c>
      <c r="L82" s="3">
        <f t="shared" si="3"/>
        <v>13557380941670.949</v>
      </c>
      <c r="M82" s="3">
        <f t="shared" si="4"/>
        <v>-3257285533794.9404</v>
      </c>
      <c r="N82" s="3">
        <f>+'BOP PIIE data'!K82</f>
        <v>4086367103938.1201</v>
      </c>
      <c r="O82" s="3">
        <f>+'BOP PIIE data'!Q82</f>
        <v>-4645002934619.3604</v>
      </c>
      <c r="P82" s="3">
        <f>+'BOP PIIE data'!L82</f>
        <v>9471013837732.8301</v>
      </c>
      <c r="Q82" s="3">
        <f>+'BOP PIIE data'!R82</f>
        <v>1387717400824.4199</v>
      </c>
      <c r="R82" s="3">
        <f>+'BOP PIIE data'!M82</f>
        <v>431006058659.31598</v>
      </c>
      <c r="S82" s="3">
        <f>+'BOP PIIE data'!S82</f>
        <v>11281745196489.699</v>
      </c>
      <c r="T82" s="3">
        <f>+'BOP PIIE data'!N82</f>
        <v>-319823828716.70599</v>
      </c>
      <c r="U82" s="5">
        <f>+'BOP PIIE data'!J82</f>
        <v>5312765326100</v>
      </c>
      <c r="V82" s="5">
        <f>+'BOP PIIE data'!T82</f>
        <v>8119473455184.5996</v>
      </c>
      <c r="W82" s="5">
        <f t="shared" si="5"/>
        <v>-300</v>
      </c>
      <c r="X82" s="5">
        <f>+J82-K82+L82-M82+R82-S82+T82-V82-'BOP PIIE data'!U82</f>
        <v>-5.859375E-3</v>
      </c>
    </row>
    <row r="83" spans="1:24" x14ac:dyDescent="0.2">
      <c r="A83" s="4">
        <v>42461</v>
      </c>
      <c r="B83" s="3">
        <f>+'BOP PIIE data'!B83</f>
        <v>16969678611300</v>
      </c>
      <c r="C83" s="3">
        <f>+'BOP PIIE data'!C83</f>
        <v>15641846737600</v>
      </c>
      <c r="D83" s="3">
        <f>+'BOP PIIE data'!D83</f>
        <v>4643902412900</v>
      </c>
      <c r="E83" s="3">
        <f>+'BOP PIIE data'!E83</f>
        <v>4968836289000</v>
      </c>
      <c r="F83" s="3">
        <f>+'BOP PIIE data'!F83</f>
        <v>7170244921200</v>
      </c>
      <c r="G83" s="3">
        <f>+'BOP PIIE data'!G83</f>
        <v>2428793265300</v>
      </c>
      <c r="H83" s="3">
        <f>+'BOP PIIE data'!H83</f>
        <v>472826609900</v>
      </c>
      <c r="I83" s="3">
        <f>+'BOP PIIE data'!I83</f>
        <v>1038342737000</v>
      </c>
      <c r="J83" s="3">
        <f>+'BOP PIIE data'!O83</f>
        <v>3573979108779.8599</v>
      </c>
      <c r="K83" s="3">
        <f>+'BOP PIIE data'!P83</f>
        <v>1589217299460.8101</v>
      </c>
      <c r="L83" s="3">
        <f t="shared" si="3"/>
        <v>7012869127964.5547</v>
      </c>
      <c r="M83" s="3">
        <f t="shared" si="4"/>
        <v>-998760345367.29602</v>
      </c>
      <c r="N83" s="3">
        <f>+'BOP PIIE data'!K83</f>
        <v>574697415234.64404</v>
      </c>
      <c r="O83" s="3">
        <f>+'BOP PIIE data'!Q83</f>
        <v>-1706918656003.52</v>
      </c>
      <c r="P83" s="3">
        <f>+'BOP PIIE data'!L83</f>
        <v>6438171712729.9102</v>
      </c>
      <c r="Q83" s="3">
        <f>+'BOP PIIE data'!R83</f>
        <v>708158310636.224</v>
      </c>
      <c r="R83" s="3">
        <f>+'BOP PIIE data'!M83</f>
        <v>9507009149874.1797</v>
      </c>
      <c r="S83" s="3">
        <f>+'BOP PIIE data'!S83</f>
        <v>10863441878325.301</v>
      </c>
      <c r="T83" s="3">
        <f>+'BOP PIIE data'!N83</f>
        <v>349089914377.599</v>
      </c>
      <c r="U83" s="5">
        <f>+'BOP PIIE data'!J83</f>
        <v>5178833526300</v>
      </c>
      <c r="V83" s="5">
        <f>+'BOP PIIE data'!T83</f>
        <v>7656212585296.96</v>
      </c>
      <c r="W83" s="5">
        <f t="shared" si="5"/>
        <v>100</v>
      </c>
      <c r="X83" s="5">
        <f>+J83-K83+L83-M83+R83-S83+T83-V83-'BOP PIIE data'!U83</f>
        <v>-1.953125E-3</v>
      </c>
    </row>
    <row r="84" spans="1:24" x14ac:dyDescent="0.2">
      <c r="A84" s="4">
        <v>42552</v>
      </c>
      <c r="B84" s="3">
        <f>+'BOP PIIE data'!B84</f>
        <v>16871281349000</v>
      </c>
      <c r="C84" s="3">
        <f>+'BOP PIIE data'!C84</f>
        <v>15471802094800</v>
      </c>
      <c r="D84" s="3">
        <f>+'BOP PIIE data'!D84</f>
        <v>4665305976500</v>
      </c>
      <c r="E84" s="3">
        <f>+'BOP PIIE data'!E84</f>
        <v>4992160797300</v>
      </c>
      <c r="F84" s="3">
        <f>+'BOP PIIE data'!F84</f>
        <v>7032645053600</v>
      </c>
      <c r="G84" s="3">
        <f>+'BOP PIIE data'!G84</f>
        <v>2411380761500</v>
      </c>
      <c r="H84" s="3">
        <f>+'BOP PIIE data'!H84</f>
        <v>453465631100</v>
      </c>
      <c r="I84" s="3">
        <f>+'BOP PIIE data'!I84</f>
        <v>1027210291000</v>
      </c>
      <c r="J84" s="3">
        <f>+'BOP PIIE data'!O84</f>
        <v>5825086472829.7197</v>
      </c>
      <c r="K84" s="3">
        <f>+'BOP PIIE data'!P84</f>
        <v>648601267545.39404</v>
      </c>
      <c r="L84" s="3">
        <f t="shared" si="3"/>
        <v>9837775682249.4199</v>
      </c>
      <c r="M84" s="3">
        <f t="shared" si="4"/>
        <v>4218055981586.5947</v>
      </c>
      <c r="N84" s="3">
        <f>+'BOP PIIE data'!K84</f>
        <v>2731449052964.5098</v>
      </c>
      <c r="O84" s="3">
        <f>+'BOP PIIE data'!Q84</f>
        <v>572884700189.255</v>
      </c>
      <c r="P84" s="3">
        <f>+'BOP PIIE data'!L84</f>
        <v>7106326629284.9102</v>
      </c>
      <c r="Q84" s="3">
        <f>+'BOP PIIE data'!R84</f>
        <v>3645171281397.3398</v>
      </c>
      <c r="R84" s="3">
        <f>+'BOP PIIE data'!M84</f>
        <v>230356723049.45499</v>
      </c>
      <c r="S84" s="3">
        <f>+'BOP PIIE data'!S84</f>
        <v>-348084593263.88501</v>
      </c>
      <c r="T84" s="3">
        <f>+'BOP PIIE data'!N84</f>
        <v>-365386342999.20599</v>
      </c>
      <c r="U84" s="5">
        <f>+'BOP PIIE data'!J84</f>
        <v>5120144065800</v>
      </c>
      <c r="V84" s="5">
        <f>+'BOP PIIE data'!T84</f>
        <v>10321021058494.699</v>
      </c>
      <c r="W84" s="5">
        <f t="shared" si="5"/>
        <v>-200</v>
      </c>
      <c r="X84" s="5">
        <f>+J84-K84+L84-M84+R84-S84+T84-V84-'BOP PIIE data'!U84</f>
        <v>1.953125E-3</v>
      </c>
    </row>
    <row r="85" spans="1:24" x14ac:dyDescent="0.2">
      <c r="A85" s="4">
        <v>42644</v>
      </c>
      <c r="B85" s="3">
        <f>+'BOP PIIE data'!B85</f>
        <v>17784897565000</v>
      </c>
      <c r="C85" s="3">
        <f>+'BOP PIIE data'!C85</f>
        <v>16245600740800</v>
      </c>
      <c r="D85" s="3">
        <f>+'BOP PIIE data'!D85</f>
        <v>4895537468200</v>
      </c>
      <c r="E85" s="3">
        <f>+'BOP PIIE data'!E85</f>
        <v>5294072941700</v>
      </c>
      <c r="F85" s="3">
        <f>+'BOP PIIE data'!F85</f>
        <v>7250221583500</v>
      </c>
      <c r="G85" s="3">
        <f>+'BOP PIIE data'!G85</f>
        <v>2580364783600</v>
      </c>
      <c r="H85" s="3">
        <f>+'BOP PIIE data'!H85</f>
        <v>539882983700</v>
      </c>
      <c r="I85" s="3">
        <f>+'BOP PIIE data'!I85</f>
        <v>1028292954300</v>
      </c>
      <c r="J85" s="3">
        <f>+'BOP PIIE data'!O85</f>
        <v>5050020480441.6602</v>
      </c>
      <c r="K85" s="3">
        <f>+'BOP PIIE data'!P85</f>
        <v>968204276380.76294</v>
      </c>
      <c r="L85" s="3">
        <f t="shared" si="3"/>
        <v>2299057896915.0723</v>
      </c>
      <c r="M85" s="3">
        <f t="shared" si="4"/>
        <v>3095495749775.6431</v>
      </c>
      <c r="N85" s="3">
        <f>+'BOP PIIE data'!K85</f>
        <v>1675755160862.73</v>
      </c>
      <c r="O85" s="3">
        <f>+'BOP PIIE data'!Q85</f>
        <v>647926378133.62305</v>
      </c>
      <c r="P85" s="3">
        <f>+'BOP PIIE data'!L85</f>
        <v>623302736052.34204</v>
      </c>
      <c r="Q85" s="3">
        <f>+'BOP PIIE data'!R85</f>
        <v>2447569371642.02</v>
      </c>
      <c r="R85" s="3">
        <f>+'BOP PIIE data'!M85</f>
        <v>4653826568717.0498</v>
      </c>
      <c r="S85" s="3">
        <f>+'BOP PIIE data'!S85</f>
        <v>6691304348048.8799</v>
      </c>
      <c r="T85" s="3">
        <f>+'BOP PIIE data'!N85</f>
        <v>-241902242661.68701</v>
      </c>
      <c r="U85" s="5">
        <f>+'BOP PIIE data'!J85</f>
        <v>5322208180100</v>
      </c>
      <c r="V85" s="5">
        <f>+'BOP PIIE data'!T85</f>
        <v>2509187694523.71</v>
      </c>
      <c r="W85" s="5">
        <f t="shared" si="5"/>
        <v>-100</v>
      </c>
      <c r="X85" s="5">
        <f>+J85-K85+L85-M85+R85-S85+T85-V85-'BOP PIIE data'!U85</f>
        <v>0</v>
      </c>
    </row>
    <row r="86" spans="1:24" x14ac:dyDescent="0.2">
      <c r="A86" s="4">
        <v>42736</v>
      </c>
      <c r="B86" s="3">
        <f>+'BOP PIIE data'!B86</f>
        <v>19108480669700</v>
      </c>
      <c r="C86" s="3">
        <f>+'BOP PIIE data'!C86</f>
        <v>17680318468600</v>
      </c>
      <c r="D86" s="3">
        <f>+'BOP PIIE data'!D86</f>
        <v>4985516319000</v>
      </c>
      <c r="E86" s="3">
        <f>+'BOP PIIE data'!E86</f>
        <v>5344206274500</v>
      </c>
      <c r="F86" s="3">
        <f>+'BOP PIIE data'!F86</f>
        <v>7794454116400</v>
      </c>
      <c r="G86" s="3">
        <f>+'BOP PIIE data'!G86</f>
        <v>2407351588400</v>
      </c>
      <c r="H86" s="3">
        <f>+'BOP PIIE data'!H86</f>
        <v>550088312200</v>
      </c>
      <c r="I86" s="3">
        <f>+'BOP PIIE data'!I86</f>
        <v>1034310229600</v>
      </c>
      <c r="J86" s="3">
        <f>+'BOP PIIE data'!O86</f>
        <v>6943968679748.75</v>
      </c>
      <c r="K86" s="3">
        <f>+'BOP PIIE data'!P86</f>
        <v>425675757113.03302</v>
      </c>
      <c r="L86" s="3">
        <f t="shared" si="3"/>
        <v>-3068750991129.0527</v>
      </c>
      <c r="M86" s="3">
        <f t="shared" si="4"/>
        <v>4592840096405.0635</v>
      </c>
      <c r="N86" s="3">
        <f>+'BOP PIIE data'!K86</f>
        <v>866889344138.11694</v>
      </c>
      <c r="O86" s="3">
        <f>+'BOP PIIE data'!Q86</f>
        <v>-115966560619.356</v>
      </c>
      <c r="P86" s="3">
        <f>+'BOP PIIE data'!L86</f>
        <v>-3935640335267.1699</v>
      </c>
      <c r="Q86" s="3">
        <f>+'BOP PIIE data'!R86</f>
        <v>4708806657024.4199</v>
      </c>
      <c r="R86" s="3">
        <f>+'BOP PIIE data'!M86</f>
        <v>-3656867297940.6802</v>
      </c>
      <c r="S86" s="3">
        <f>+'BOP PIIE data'!S86</f>
        <v>-7208608906810.2695</v>
      </c>
      <c r="T86" s="3">
        <f>+'BOP PIIE data'!N86</f>
        <v>828464271283.29395</v>
      </c>
      <c r="U86" s="5">
        <f>+'BOP PIIE data'!J86</f>
        <v>5972352856200</v>
      </c>
      <c r="V86" s="5">
        <f>+'BOP PIIE data'!T86</f>
        <v>4510026575884.5996</v>
      </c>
      <c r="W86" s="5">
        <f t="shared" si="5"/>
        <v>0</v>
      </c>
      <c r="X86" s="5">
        <f>+J86-K86+L86-M86+R86-S86+T86-V86-'BOP PIIE data'!U86</f>
        <v>0</v>
      </c>
    </row>
    <row r="87" spans="1:24" x14ac:dyDescent="0.2">
      <c r="A87" s="4">
        <v>42826</v>
      </c>
      <c r="B87" s="3">
        <f>+'BOP PIIE data'!B87</f>
        <v>18766581432400</v>
      </c>
      <c r="C87" s="3">
        <f>+'BOP PIIE data'!C87</f>
        <v>17843548320400</v>
      </c>
      <c r="D87" s="3">
        <f>+'BOP PIIE data'!D87</f>
        <v>5203758781500</v>
      </c>
      <c r="E87" s="3">
        <f>+'BOP PIIE data'!E87</f>
        <v>5307338793900</v>
      </c>
      <c r="F87" s="3">
        <f>+'BOP PIIE data'!F87</f>
        <v>7566357543400</v>
      </c>
      <c r="G87" s="3">
        <f>+'BOP PIIE data'!G87</f>
        <v>2721420680100</v>
      </c>
      <c r="H87" s="3">
        <f>+'BOP PIIE data'!H87</f>
        <v>565882020300</v>
      </c>
      <c r="I87" s="3">
        <f>+'BOP PIIE data'!I87</f>
        <v>1077788351900</v>
      </c>
      <c r="J87" s="3">
        <f>+'BOP PIIE data'!O87</f>
        <v>4342720169379.8599</v>
      </c>
      <c r="K87" s="3">
        <f>+'BOP PIIE data'!P87</f>
        <v>614240249860.81104</v>
      </c>
      <c r="L87" s="3">
        <f t="shared" si="3"/>
        <v>4008050787064.5503</v>
      </c>
      <c r="M87" s="3">
        <f t="shared" si="4"/>
        <v>1717516348032.698</v>
      </c>
      <c r="N87" s="3">
        <f>+'BOP PIIE data'!K87</f>
        <v>2956131509234.6401</v>
      </c>
      <c r="O87" s="3">
        <f>+'BOP PIIE data'!Q87</f>
        <v>365101762296.47803</v>
      </c>
      <c r="P87" s="3">
        <f>+'BOP PIIE data'!L87</f>
        <v>1051919277829.91</v>
      </c>
      <c r="Q87" s="3">
        <f>+'BOP PIIE data'!R87</f>
        <v>1352414585736.22</v>
      </c>
      <c r="R87" s="3">
        <f>+'BOP PIIE data'!M87</f>
        <v>3092002137274.1802</v>
      </c>
      <c r="S87" s="3">
        <f>+'BOP PIIE data'!S87</f>
        <v>4344624166025.2798</v>
      </c>
      <c r="T87" s="3">
        <f>+'BOP PIIE data'!N87</f>
        <v>961086614377.599</v>
      </c>
      <c r="U87" s="5">
        <f>+'BOP PIIE data'!J87</f>
        <v>5152483631100</v>
      </c>
      <c r="V87" s="5">
        <f>+'BOP PIIE data'!T87</f>
        <v>5388949660596.96</v>
      </c>
      <c r="W87" s="5">
        <f t="shared" si="5"/>
        <v>200</v>
      </c>
      <c r="X87" s="5">
        <f>+J87-K87+L87-M87+R87-S87+T87-V87-'BOP PIIE data'!U87</f>
        <v>9.765625E-4</v>
      </c>
    </row>
    <row r="88" spans="1:24" x14ac:dyDescent="0.2">
      <c r="A88" s="4">
        <v>42917</v>
      </c>
      <c r="B88" s="3">
        <f>+'BOP PIIE data'!B88</f>
        <v>19381068389800</v>
      </c>
      <c r="C88" s="3">
        <f>+'BOP PIIE data'!C88</f>
        <v>17898976165300</v>
      </c>
      <c r="D88" s="3">
        <f>+'BOP PIIE data'!D88</f>
        <v>5278219634700</v>
      </c>
      <c r="E88" s="3">
        <f>+'BOP PIIE data'!E88</f>
        <v>5506711903600</v>
      </c>
      <c r="F88" s="3">
        <f>+'BOP PIIE data'!F88</f>
        <v>7988561234200</v>
      </c>
      <c r="G88" s="3">
        <f>+'BOP PIIE data'!G88</f>
        <v>2450825267500</v>
      </c>
      <c r="H88" s="3">
        <f>+'BOP PIIE data'!H88</f>
        <v>561260605400</v>
      </c>
      <c r="I88" s="3">
        <f>+'BOP PIIE data'!I88</f>
        <v>1114797798700</v>
      </c>
      <c r="J88" s="3">
        <f>+'BOP PIIE data'!O88</f>
        <v>3929051691229.7202</v>
      </c>
      <c r="K88" s="3">
        <f>+'BOP PIIE data'!P88</f>
        <v>164602958345.39401</v>
      </c>
      <c r="L88" s="3">
        <f t="shared" si="3"/>
        <v>6792271193749.4199</v>
      </c>
      <c r="M88" s="3">
        <f t="shared" si="4"/>
        <v>6491789343286.585</v>
      </c>
      <c r="N88" s="3">
        <f>+'BOP PIIE data'!K88</f>
        <v>3094617536564.5098</v>
      </c>
      <c r="O88" s="3">
        <f>+'BOP PIIE data'!Q88</f>
        <v>691077691189.255</v>
      </c>
      <c r="P88" s="3">
        <f>+'BOP PIIE data'!L88</f>
        <v>3697653657184.9102</v>
      </c>
      <c r="Q88" s="3">
        <f>+'BOP PIIE data'!R88</f>
        <v>5800711652097.3301</v>
      </c>
      <c r="R88" s="3">
        <f>+'BOP PIIE data'!M88</f>
        <v>6523343931849.4502</v>
      </c>
      <c r="S88" s="3">
        <f>+'BOP PIIE data'!S88</f>
        <v>7473044625336.1201</v>
      </c>
      <c r="T88" s="3">
        <f>+'BOP PIIE data'!N88</f>
        <v>708539257000.79395</v>
      </c>
      <c r="U88" s="5">
        <f>+'BOP PIIE data'!J88</f>
        <v>6237798729000</v>
      </c>
      <c r="V88" s="5">
        <f>+'BOP PIIE data'!T88</f>
        <v>4555576539594.7402</v>
      </c>
      <c r="W88" s="5">
        <f t="shared" si="5"/>
        <v>0</v>
      </c>
      <c r="X88" s="5">
        <f>+J88-K88+L88-M88+R88-S88+T88-V88-'BOP PIIE data'!U88</f>
        <v>2.9296875E-3</v>
      </c>
    </row>
    <row r="89" spans="1:24" x14ac:dyDescent="0.2">
      <c r="A89" s="4">
        <v>43009</v>
      </c>
      <c r="B89" s="3">
        <f>+'BOP PIIE data'!B89</f>
        <v>19785119619900</v>
      </c>
      <c r="C89" s="3">
        <f>+'BOP PIIE data'!C89</f>
        <v>18653723051300</v>
      </c>
      <c r="D89" s="3">
        <f>+'BOP PIIE data'!D89</f>
        <v>5542700339900</v>
      </c>
      <c r="E89" s="3">
        <f>+'BOP PIIE data'!E89</f>
        <v>5554617169800</v>
      </c>
      <c r="F89" s="3">
        <f>+'BOP PIIE data'!F89</f>
        <v>7908243535000</v>
      </c>
      <c r="G89" s="3">
        <f>+'BOP PIIE data'!G89</f>
        <v>2748104801200</v>
      </c>
      <c r="H89" s="3">
        <f>+'BOP PIIE data'!H89</f>
        <v>574882198700</v>
      </c>
      <c r="I89" s="3">
        <f>+'BOP PIIE data'!I89</f>
        <v>1143659449900</v>
      </c>
      <c r="J89" s="3">
        <f>+'BOP PIIE data'!O89</f>
        <v>4310459763441.6602</v>
      </c>
      <c r="K89" s="3">
        <f>+'BOP PIIE data'!P89</f>
        <v>909877409580.76294</v>
      </c>
      <c r="L89" s="3">
        <f t="shared" si="3"/>
        <v>3728186549615.0723</v>
      </c>
      <c r="M89" s="3">
        <f t="shared" si="4"/>
        <v>4308874748975.6431</v>
      </c>
      <c r="N89" s="3">
        <f>+'BOP PIIE data'!K89</f>
        <v>4389015642262.73</v>
      </c>
      <c r="O89" s="3">
        <f>+'BOP PIIE data'!Q89</f>
        <v>897811510733.62305</v>
      </c>
      <c r="P89" s="3">
        <f>+'BOP PIIE data'!L89</f>
        <v>-660829092647.65796</v>
      </c>
      <c r="Q89" s="3">
        <f>+'BOP PIIE data'!R89</f>
        <v>3411063238242.02</v>
      </c>
      <c r="R89" s="3">
        <f>+'BOP PIIE data'!M89</f>
        <v>-5390561491682.9502</v>
      </c>
      <c r="S89" s="3">
        <f>+'BOP PIIE data'!S89</f>
        <v>-4987882320651.1201</v>
      </c>
      <c r="T89" s="3">
        <f>+'BOP PIIE data'!N89</f>
        <v>153666857338.31299</v>
      </c>
      <c r="U89" s="5">
        <f>+'BOP PIIE data'!J89</f>
        <v>5710841221500</v>
      </c>
      <c r="V89" s="5">
        <f>+'BOP PIIE data'!T89</f>
        <v>4356738454023.71</v>
      </c>
      <c r="W89" s="5">
        <f t="shared" si="5"/>
        <v>-200</v>
      </c>
      <c r="X89" s="5">
        <f>+J89-K89+L89-M89+R89-S89+T89-V89-'BOP PIIE data'!U89</f>
        <v>0</v>
      </c>
    </row>
    <row r="90" spans="1:24" x14ac:dyDescent="0.2">
      <c r="A90" s="4">
        <v>43101</v>
      </c>
      <c r="B90" s="3">
        <f>+'BOP PIIE data'!B90</f>
        <v>20302229288100</v>
      </c>
      <c r="C90" s="3">
        <f>+'BOP PIIE data'!C90</f>
        <v>19518522858500</v>
      </c>
      <c r="D90" s="3">
        <f>+'BOP PIIE data'!D90</f>
        <v>5353919444800</v>
      </c>
      <c r="E90" s="3">
        <f>+'BOP PIIE data'!E90</f>
        <v>5469646493400</v>
      </c>
      <c r="F90" s="3">
        <f>+'BOP PIIE data'!F90</f>
        <v>8054548039900</v>
      </c>
      <c r="G90" s="3">
        <f>+'BOP PIIE data'!G90</f>
        <v>2947419030400</v>
      </c>
      <c r="H90" s="3">
        <f>+'BOP PIIE data'!H90</f>
        <v>556386616400</v>
      </c>
      <c r="I90" s="3">
        <f>+'BOP PIIE data'!I90</f>
        <v>1098806940400</v>
      </c>
      <c r="J90" s="3">
        <f>+'BOP PIIE data'!O90</f>
        <v>4140621985248.75</v>
      </c>
      <c r="K90" s="3">
        <f>+'BOP PIIE data'!P90</f>
        <v>313519762613.03302</v>
      </c>
      <c r="L90" s="3">
        <f t="shared" si="3"/>
        <v>2363332530170.9512</v>
      </c>
      <c r="M90" s="3">
        <f t="shared" si="4"/>
        <v>-2533397871394.9424</v>
      </c>
      <c r="N90" s="3">
        <f>+'BOP PIIE data'!K90</f>
        <v>1553163344038.1201</v>
      </c>
      <c r="O90" s="3">
        <f>+'BOP PIIE data'!Q90</f>
        <v>-1751558705019.3601</v>
      </c>
      <c r="P90" s="3">
        <f>+'BOP PIIE data'!L90</f>
        <v>810169186132.83105</v>
      </c>
      <c r="Q90" s="3">
        <f>+'BOP PIIE data'!R90</f>
        <v>-781839166375.58203</v>
      </c>
      <c r="R90" s="3">
        <f>+'BOP PIIE data'!M90</f>
        <v>11667549759759.301</v>
      </c>
      <c r="S90" s="3">
        <f>+'BOP PIIE data'!S90</f>
        <v>14003772672089.699</v>
      </c>
      <c r="T90" s="3">
        <f>+'BOP PIIE data'!N90</f>
        <v>447637471283.29401</v>
      </c>
      <c r="U90" s="5">
        <f>+'BOP PIIE data'!J90</f>
        <v>5232688066500</v>
      </c>
      <c r="V90" s="5">
        <f>+'BOP PIIE data'!T90</f>
        <v>6516075519984.5996</v>
      </c>
      <c r="W90" s="5">
        <f t="shared" si="5"/>
        <v>0</v>
      </c>
      <c r="X90" s="5">
        <f>+J90-K90+L90-M90+R90-S90+T90-V90-'BOP PIIE data'!U90</f>
        <v>-2.9296875E-3</v>
      </c>
    </row>
    <row r="91" spans="1:24" x14ac:dyDescent="0.2">
      <c r="A91" s="4">
        <v>43191</v>
      </c>
      <c r="B91" s="3">
        <f>+'BOP PIIE data'!B91</f>
        <v>20466437542900</v>
      </c>
      <c r="C91" s="3">
        <f>+'BOP PIIE data'!C91</f>
        <v>19328449428700</v>
      </c>
      <c r="D91" s="3">
        <f>+'BOP PIIE data'!D91</f>
        <v>5338075852800</v>
      </c>
      <c r="E91" s="3">
        <f>+'BOP PIIE data'!E91</f>
        <v>5744043809200</v>
      </c>
      <c r="F91" s="3">
        <f>+'BOP PIIE data'!F91</f>
        <v>8395708706800</v>
      </c>
      <c r="G91" s="3">
        <f>+'BOP PIIE data'!G91</f>
        <v>3048216650100</v>
      </c>
      <c r="H91" s="3">
        <f>+'BOP PIIE data'!H91</f>
        <v>584377324300</v>
      </c>
      <c r="I91" s="3">
        <f>+'BOP PIIE data'!I91</f>
        <v>1106363750000</v>
      </c>
      <c r="J91" s="3">
        <f>+'BOP PIIE data'!O91</f>
        <v>4276568607379.8599</v>
      </c>
      <c r="K91" s="3">
        <f>+'BOP PIIE data'!P91</f>
        <v>921622149660.81104</v>
      </c>
      <c r="L91" s="3">
        <f t="shared" si="3"/>
        <v>6084444888164.5508</v>
      </c>
      <c r="M91" s="3">
        <f t="shared" si="4"/>
        <v>4019016071032.6997</v>
      </c>
      <c r="N91" s="3">
        <f>+'BOP PIIE data'!K91</f>
        <v>3711742916234.6401</v>
      </c>
      <c r="O91" s="3">
        <f>+'BOP PIIE data'!Q91</f>
        <v>-1787514520103.52</v>
      </c>
      <c r="P91" s="3">
        <f>+'BOP PIIE data'!L91</f>
        <v>2372701971929.9102</v>
      </c>
      <c r="Q91" s="3">
        <f>+'BOP PIIE data'!R91</f>
        <v>5806530591136.2197</v>
      </c>
      <c r="R91" s="3">
        <f>+'BOP PIIE data'!M91</f>
        <v>3557202258574.1802</v>
      </c>
      <c r="S91" s="3">
        <f>+'BOP PIIE data'!S91</f>
        <v>4598457650825.2803</v>
      </c>
      <c r="T91" s="3">
        <f>+'BOP PIIE data'!N91</f>
        <v>1289003814377.6001</v>
      </c>
      <c r="U91" s="5">
        <f>+'BOP PIIE data'!J91</f>
        <v>5557525788900</v>
      </c>
      <c r="V91" s="5">
        <f>+'BOP PIIE data'!T91</f>
        <v>5737222160296.96</v>
      </c>
      <c r="W91" s="5">
        <f t="shared" si="5"/>
        <v>-100</v>
      </c>
      <c r="X91" s="5">
        <f>+J91-K91+L91-M91+R91-S91+T91-V91-'BOP PIIE data'!U91</f>
        <v>9.765625E-4</v>
      </c>
    </row>
    <row r="92" spans="1:24" x14ac:dyDescent="0.2">
      <c r="A92" s="4">
        <v>43282</v>
      </c>
      <c r="B92" s="3">
        <f>+'BOP PIIE data'!B92</f>
        <v>20293879677500</v>
      </c>
      <c r="C92" s="3">
        <f>+'BOP PIIE data'!C92</f>
        <v>20331890349500</v>
      </c>
      <c r="D92" s="3">
        <f>+'BOP PIIE data'!D92</f>
        <v>5357488060100</v>
      </c>
      <c r="E92" s="3">
        <f>+'BOP PIIE data'!E92</f>
        <v>5556587090000</v>
      </c>
      <c r="F92" s="3">
        <f>+'BOP PIIE data'!F92</f>
        <v>8445475747200</v>
      </c>
      <c r="G92" s="3">
        <f>+'BOP PIIE data'!G92</f>
        <v>3002986490600</v>
      </c>
      <c r="H92" s="3">
        <f>+'BOP PIIE data'!H92</f>
        <v>574683702000</v>
      </c>
      <c r="I92" s="3">
        <f>+'BOP PIIE data'!I92</f>
        <v>1088502732800</v>
      </c>
      <c r="J92" s="3">
        <f>+'BOP PIIE data'!O92</f>
        <v>4687105983329.7197</v>
      </c>
      <c r="K92" s="3">
        <f>+'BOP PIIE data'!P92</f>
        <v>904108150745.39404</v>
      </c>
      <c r="L92" s="3">
        <f t="shared" si="3"/>
        <v>7352100946949.4199</v>
      </c>
      <c r="M92" s="3">
        <f t="shared" si="4"/>
        <v>2409568711986.585</v>
      </c>
      <c r="N92" s="3">
        <f>+'BOP PIIE data'!K92</f>
        <v>3486716043264.5098</v>
      </c>
      <c r="O92" s="3">
        <f>+'BOP PIIE data'!Q92</f>
        <v>332334604189.255</v>
      </c>
      <c r="P92" s="3">
        <f>+'BOP PIIE data'!L92</f>
        <v>3865384903684.9102</v>
      </c>
      <c r="Q92" s="3">
        <f>+'BOP PIIE data'!R92</f>
        <v>2077234107797.3301</v>
      </c>
      <c r="R92" s="3">
        <f>+'BOP PIIE data'!M92</f>
        <v>3563774064749.4502</v>
      </c>
      <c r="S92" s="3">
        <f>+'BOP PIIE data'!S92</f>
        <v>10043398490436.1</v>
      </c>
      <c r="T92" s="3">
        <f>+'BOP PIIE data'!N92</f>
        <v>1006403157000.79</v>
      </c>
      <c r="U92" s="5">
        <f>+'BOP PIIE data'!J92</f>
        <v>4691560523800</v>
      </c>
      <c r="V92" s="5">
        <f>+'BOP PIIE data'!T92</f>
        <v>3851594405694.7402</v>
      </c>
      <c r="W92" s="5">
        <f t="shared" si="5"/>
        <v>100</v>
      </c>
      <c r="X92" s="5">
        <f>+J92-K92+L92-M92+R92-S92+T92-V92-'BOP PIIE data'!U92</f>
        <v>2.9296875E-3</v>
      </c>
    </row>
    <row r="93" spans="1:24" x14ac:dyDescent="0.2">
      <c r="A93" s="4">
        <v>43374</v>
      </c>
      <c r="B93" s="3">
        <f>+'BOP PIIE data'!B93</f>
        <v>20180687318900</v>
      </c>
      <c r="C93" s="3">
        <f>+'BOP PIIE data'!C93</f>
        <v>20644563272600</v>
      </c>
      <c r="D93" s="3">
        <f>+'BOP PIIE data'!D93</f>
        <v>5353998473300</v>
      </c>
      <c r="E93" s="3">
        <f>+'BOP PIIE data'!E93</f>
        <v>5703825498800</v>
      </c>
      <c r="F93" s="3">
        <f>+'BOP PIIE data'!F93</f>
        <v>8532841450400</v>
      </c>
      <c r="G93" s="3">
        <f>+'BOP PIIE data'!G93</f>
        <v>3240502661000</v>
      </c>
      <c r="H93" s="3">
        <f>+'BOP PIIE data'!H93</f>
        <v>688893327800</v>
      </c>
      <c r="I93" s="3">
        <f>+'BOP PIIE data'!I93</f>
        <v>1108099427800</v>
      </c>
      <c r="J93" s="3">
        <f>+'BOP PIIE data'!O93</f>
        <v>4599845400041.6602</v>
      </c>
      <c r="K93" s="3">
        <f>+'BOP PIIE data'!P93</f>
        <v>655620352680.76294</v>
      </c>
      <c r="L93" s="3">
        <f t="shared" si="3"/>
        <v>5035527310015.0703</v>
      </c>
      <c r="M93" s="3">
        <f t="shared" si="4"/>
        <v>6887438197375.6396</v>
      </c>
      <c r="N93" s="3">
        <f>+'BOP PIIE data'!K93</f>
        <v>1361251778962.73</v>
      </c>
      <c r="O93" s="3">
        <f>+'BOP PIIE data'!Q93</f>
        <v>-1330618172466.3799</v>
      </c>
      <c r="P93" s="3">
        <f>+'BOP PIIE data'!L93</f>
        <v>3674275531052.3398</v>
      </c>
      <c r="Q93" s="3">
        <f>+'BOP PIIE data'!R93</f>
        <v>8218056369842.0195</v>
      </c>
      <c r="R93" s="3">
        <f>+'BOP PIIE data'!M93</f>
        <v>-2808642265982.9502</v>
      </c>
      <c r="S93" s="3">
        <f>+'BOP PIIE data'!S93</f>
        <v>-5053091643651.1201</v>
      </c>
      <c r="T93" s="3">
        <f>+'BOP PIIE data'!N93</f>
        <v>-80226342661.686996</v>
      </c>
      <c r="U93" s="5">
        <f>+'BOP PIIE data'!J93</f>
        <v>4059429709900</v>
      </c>
      <c r="V93" s="5">
        <f>+'BOP PIIE data'!T93</f>
        <v>4031252343923.71</v>
      </c>
      <c r="W93" s="5">
        <f t="shared" si="5"/>
        <v>300</v>
      </c>
      <c r="X93" s="5">
        <f>+J93-K93+L93-M93+R93-S93+T93-V93-'BOP PIIE data'!U93</f>
        <v>4.8828125E-4</v>
      </c>
    </row>
    <row r="94" spans="1:24" x14ac:dyDescent="0.2">
      <c r="A94" s="4">
        <v>43466</v>
      </c>
      <c r="B94" s="3">
        <f>+'BOP PIIE data'!B94</f>
        <v>19467392857600</v>
      </c>
      <c r="C94" s="3">
        <f>+'BOP PIIE data'!C94</f>
        <v>19390734969800</v>
      </c>
      <c r="D94" s="3">
        <f>+'BOP PIIE data'!D94</f>
        <v>5679067143900</v>
      </c>
      <c r="E94" s="3">
        <f>+'BOP PIIE data'!E94</f>
        <v>5930503049100</v>
      </c>
      <c r="F94" s="3">
        <f>+'BOP PIIE data'!F94</f>
        <v>8632072764700</v>
      </c>
      <c r="G94" s="3">
        <f>+'BOP PIIE data'!G94</f>
        <v>3091041228500</v>
      </c>
      <c r="H94" s="3">
        <f>+'BOP PIIE data'!H94</f>
        <v>951556506800</v>
      </c>
      <c r="I94" s="3">
        <f>+'BOP PIIE data'!I94</f>
        <v>1202163565800</v>
      </c>
      <c r="J94" s="3">
        <f>+'BOP PIIE data'!O94</f>
        <v>11292668448648.801</v>
      </c>
      <c r="K94" s="3">
        <f>+'BOP PIIE data'!P94</f>
        <v>1621095260313.03</v>
      </c>
      <c r="L94" s="3">
        <f t="shared" si="3"/>
        <v>7291547952670.9473</v>
      </c>
      <c r="M94" s="3">
        <f t="shared" si="4"/>
        <v>5504464008805.0635</v>
      </c>
      <c r="N94" s="3">
        <f>+'BOP PIIE data'!K94</f>
        <v>-585909525561.88306</v>
      </c>
      <c r="O94" s="3">
        <f>+'BOP PIIE data'!Q94</f>
        <v>359542055380.64398</v>
      </c>
      <c r="P94" s="3">
        <f>+'BOP PIIE data'!L94</f>
        <v>7877457478232.8301</v>
      </c>
      <c r="Q94" s="3">
        <f>+'BOP PIIE data'!R94</f>
        <v>5144921953424.4199</v>
      </c>
      <c r="R94" s="3">
        <f>+'BOP PIIE data'!M94</f>
        <v>2684898789459.3198</v>
      </c>
      <c r="S94" s="3">
        <f>+'BOP PIIE data'!S94</f>
        <v>6959854340889.7305</v>
      </c>
      <c r="T94" s="3">
        <f>+'BOP PIIE data'!N94</f>
        <v>1130937671283.29</v>
      </c>
      <c r="U94" s="5">
        <f>+'BOP PIIE data'!J94</f>
        <v>5115646459900</v>
      </c>
      <c r="V94" s="5">
        <f>+'BOP PIIE data'!T94</f>
        <v>8001196437384.5996</v>
      </c>
      <c r="W94" s="5">
        <f t="shared" si="5"/>
        <v>-100</v>
      </c>
      <c r="X94" s="5">
        <f>+J94-K94+L94-M94+R94-S94+T94-V94-'BOP PIIE data'!U94</f>
        <v>2.9296875E-3</v>
      </c>
    </row>
    <row r="95" spans="1:24" x14ac:dyDescent="0.2">
      <c r="A95" s="4">
        <v>43556</v>
      </c>
      <c r="B95" s="3">
        <f>+'BOP PIIE data'!B95</f>
        <v>19297849633500</v>
      </c>
      <c r="C95" s="3">
        <f>+'BOP PIIE data'!C95</f>
        <v>19475844051400</v>
      </c>
      <c r="D95" s="3">
        <f>+'BOP PIIE data'!D95</f>
        <v>5840973710200</v>
      </c>
      <c r="E95" s="3">
        <f>+'BOP PIIE data'!E95</f>
        <v>5927583145300</v>
      </c>
      <c r="F95" s="3">
        <f>+'BOP PIIE data'!F95</f>
        <v>8588477985000</v>
      </c>
      <c r="G95" s="3">
        <f>+'BOP PIIE data'!G95</f>
        <v>3194300966900</v>
      </c>
      <c r="H95" s="3">
        <f>+'BOP PIIE data'!H95</f>
        <v>928630491200</v>
      </c>
      <c r="I95" s="3">
        <f>+'BOP PIIE data'!I95</f>
        <v>1236880565800</v>
      </c>
      <c r="J95" s="3">
        <f>+'BOP PIIE data'!O95</f>
        <v>6001001772179.8604</v>
      </c>
      <c r="K95" s="3">
        <f>+'BOP PIIE data'!P95</f>
        <v>736279835060.81104</v>
      </c>
      <c r="L95" s="3">
        <f t="shared" si="3"/>
        <v>5626784325364.5547</v>
      </c>
      <c r="M95" s="3">
        <f t="shared" si="4"/>
        <v>2358170230632.7041</v>
      </c>
      <c r="N95" s="3">
        <f>+'BOP PIIE data'!K95</f>
        <v>833458317834.64404</v>
      </c>
      <c r="O95" s="3">
        <f>+'BOP PIIE data'!Q95</f>
        <v>1538491404296.48</v>
      </c>
      <c r="P95" s="3">
        <f>+'BOP PIIE data'!L95</f>
        <v>4793326007529.9102</v>
      </c>
      <c r="Q95" s="3">
        <f>+'BOP PIIE data'!R95</f>
        <v>819678826336.224</v>
      </c>
      <c r="R95" s="3">
        <f>+'BOP PIIE data'!M95</f>
        <v>-3427969863025.8198</v>
      </c>
      <c r="S95" s="3">
        <f>+'BOP PIIE data'!S95</f>
        <v>-83141622874.718796</v>
      </c>
      <c r="T95" s="3">
        <f>+'BOP PIIE data'!N95</f>
        <v>1459191614377.6001</v>
      </c>
      <c r="U95" s="5">
        <f>+'BOP PIIE data'!J95</f>
        <v>4821323090400</v>
      </c>
      <c r="V95" s="5">
        <f>+'BOP PIIE data'!T95</f>
        <v>6545503552096.96</v>
      </c>
      <c r="W95" s="5">
        <f t="shared" si="5"/>
        <v>100</v>
      </c>
      <c r="X95" s="5">
        <f>+J95-K95+L95-M95+R95-S95+T95-V95-'BOP PIIE data'!U95</f>
        <v>-9.765625E-4</v>
      </c>
    </row>
    <row r="96" spans="1:24" x14ac:dyDescent="0.2">
      <c r="A96" s="4">
        <v>43647</v>
      </c>
      <c r="B96" s="3">
        <f>+'BOP PIIE data'!B96</f>
        <v>18883744962600</v>
      </c>
      <c r="C96" s="3">
        <f>+'BOP PIIE data'!C96</f>
        <v>18955828611200</v>
      </c>
      <c r="D96" s="3">
        <f>+'BOP PIIE data'!D96</f>
        <v>5667888836700</v>
      </c>
      <c r="E96" s="3">
        <f>+'BOP PIIE data'!E96</f>
        <v>6191167212500</v>
      </c>
      <c r="F96" s="3">
        <f>+'BOP PIIE data'!F96</f>
        <v>8613076468600</v>
      </c>
      <c r="G96" s="3">
        <f>+'BOP PIIE data'!G96</f>
        <v>3240582842600</v>
      </c>
      <c r="H96" s="3">
        <f>+'BOP PIIE data'!H96</f>
        <v>811871411000</v>
      </c>
      <c r="I96" s="3">
        <f>+'BOP PIIE data'!I96</f>
        <v>1277579170200</v>
      </c>
      <c r="J96" s="3">
        <f>+'BOP PIIE data'!O96</f>
        <v>4930100949029.7197</v>
      </c>
      <c r="K96" s="3">
        <f>+'BOP PIIE data'!P96</f>
        <v>694129905745.39404</v>
      </c>
      <c r="L96" s="3">
        <f t="shared" si="3"/>
        <v>4142742982649.4199</v>
      </c>
      <c r="M96" s="3">
        <f t="shared" si="4"/>
        <v>-470715610513.41003</v>
      </c>
      <c r="N96" s="3">
        <f>+'BOP PIIE data'!K96</f>
        <v>1107025903464.51</v>
      </c>
      <c r="O96" s="3">
        <f>+'BOP PIIE data'!Q96</f>
        <v>-740712908810.745</v>
      </c>
      <c r="P96" s="3">
        <f>+'BOP PIIE data'!L96</f>
        <v>3035717079184.9102</v>
      </c>
      <c r="Q96" s="3">
        <f>+'BOP PIIE data'!R96</f>
        <v>269997298297.33499</v>
      </c>
      <c r="R96" s="3">
        <f>+'BOP PIIE data'!M96</f>
        <v>2929447940349.46</v>
      </c>
      <c r="S96" s="3">
        <f>+'BOP PIIE data'!S96</f>
        <v>4681135067536.1201</v>
      </c>
      <c r="T96" s="3">
        <f>+'BOP PIIE data'!N96</f>
        <v>-22383742999.2062</v>
      </c>
      <c r="U96" s="5">
        <f>+'BOP PIIE data'!J96</f>
        <v>4311423842300</v>
      </c>
      <c r="V96" s="5">
        <f>+'BOP PIIE data'!T96</f>
        <v>6847628544494.7402</v>
      </c>
      <c r="W96" s="5">
        <f t="shared" si="5"/>
        <v>100</v>
      </c>
      <c r="X96" s="5">
        <f>+J96-K96+L96-M96+R96-S96+T96-V96-'BOP PIIE data'!U96</f>
        <v>2.9296875E-3</v>
      </c>
    </row>
    <row r="97" spans="1:24" x14ac:dyDescent="0.2">
      <c r="A97" s="4">
        <v>43739</v>
      </c>
      <c r="B97" s="3">
        <f>+'BOP PIIE data'!B97</f>
        <v>18395268003200</v>
      </c>
      <c r="C97" s="3">
        <f>+'BOP PIIE data'!C97</f>
        <v>18278880361000</v>
      </c>
      <c r="D97" s="3">
        <f>+'BOP PIIE data'!D97</f>
        <v>5639405762900</v>
      </c>
      <c r="E97" s="3">
        <f>+'BOP PIIE data'!E97</f>
        <v>5926307089900</v>
      </c>
      <c r="F97" s="3">
        <f>+'BOP PIIE data'!F97</f>
        <v>8361204251800</v>
      </c>
      <c r="G97" s="3">
        <f>+'BOP PIIE data'!G97</f>
        <v>3223504264500</v>
      </c>
      <c r="H97" s="3">
        <f>+'BOP PIIE data'!H97</f>
        <v>844905585700</v>
      </c>
      <c r="I97" s="3">
        <f>+'BOP PIIE data'!I97</f>
        <v>1195276672400</v>
      </c>
      <c r="J97" s="3">
        <f>+'BOP PIIE data'!O97</f>
        <v>6001284373041.6602</v>
      </c>
      <c r="K97" s="3">
        <f>+'BOP PIIE data'!P97</f>
        <v>1314408932380.76</v>
      </c>
      <c r="L97" s="3">
        <f t="shared" si="3"/>
        <v>3102365499915.0703</v>
      </c>
      <c r="M97" s="3">
        <f t="shared" si="4"/>
        <v>3404883066875.6401</v>
      </c>
      <c r="N97" s="3">
        <f>+'BOP PIIE data'!K97</f>
        <v>1549169645662.73</v>
      </c>
      <c r="O97" s="3">
        <f>+'BOP PIIE data'!Q97</f>
        <v>2260523248133.6201</v>
      </c>
      <c r="P97" s="3">
        <f>+'BOP PIIE data'!L97</f>
        <v>1553195854252.3401</v>
      </c>
      <c r="Q97" s="3">
        <f>+'BOP PIIE data'!R97</f>
        <v>1144359818742.02</v>
      </c>
      <c r="R97" s="3">
        <f>+'BOP PIIE data'!M97</f>
        <v>-3238336623582.9502</v>
      </c>
      <c r="S97" s="3">
        <f>+'BOP PIIE data'!S97</f>
        <v>-1072567229251.12</v>
      </c>
      <c r="T97" s="3">
        <f>+'BOP PIIE data'!N97</f>
        <v>236193257338.31299</v>
      </c>
      <c r="U97" s="5">
        <f>+'BOP PIIE data'!J97</f>
        <v>4616815215700</v>
      </c>
      <c r="V97" s="5">
        <f>+'BOP PIIE data'!T97</f>
        <v>3468107118423.71</v>
      </c>
      <c r="W97" s="5">
        <f t="shared" si="5"/>
        <v>100</v>
      </c>
      <c r="X97" s="5">
        <f>+J97-K97+L97-M97+R97-S97+T97-V97-'BOP PIIE data'!U97</f>
        <v>0</v>
      </c>
    </row>
    <row r="98" spans="1:24" x14ac:dyDescent="0.2">
      <c r="A98" s="4">
        <v>43831</v>
      </c>
      <c r="B98" s="3">
        <f>+'BOP PIIE data'!B98</f>
        <v>18379202203900</v>
      </c>
      <c r="C98" s="3">
        <f>+'BOP PIIE data'!C98</f>
        <v>17786960430100</v>
      </c>
      <c r="D98" s="3">
        <f>+'BOP PIIE data'!D98</f>
        <v>4931531369100</v>
      </c>
      <c r="E98" s="3">
        <f>+'BOP PIIE data'!E98</f>
        <v>5846208571300</v>
      </c>
      <c r="F98" s="3">
        <f>+'BOP PIIE data'!F98</f>
        <v>8466125482500</v>
      </c>
      <c r="G98" s="3">
        <f>+'BOP PIIE data'!G98</f>
        <v>2794492758200</v>
      </c>
      <c r="H98" s="3">
        <f>+'BOP PIIE data'!H98</f>
        <v>842593219400</v>
      </c>
      <c r="I98" s="3">
        <f>+'BOP PIIE data'!I98</f>
        <v>1210722030800</v>
      </c>
      <c r="J98" s="3">
        <f>+'BOP PIIE data'!O98</f>
        <v>4801903781648.75</v>
      </c>
      <c r="K98" s="3">
        <f>+'BOP PIIE data'!P98</f>
        <v>-33305005086.967098</v>
      </c>
      <c r="L98" s="3">
        <f t="shared" si="3"/>
        <v>11276845858970.949</v>
      </c>
      <c r="M98" s="3">
        <f t="shared" si="4"/>
        <v>-3462562404994.9419</v>
      </c>
      <c r="N98" s="3">
        <f>+'BOP PIIE data'!K98</f>
        <v>3500562077738.1201</v>
      </c>
      <c r="O98" s="3">
        <f>+'BOP PIIE data'!Q98</f>
        <v>-4160036452519.3599</v>
      </c>
      <c r="P98" s="3">
        <f>+'BOP PIIE data'!L98</f>
        <v>7776283781232.8301</v>
      </c>
      <c r="Q98" s="3">
        <f>+'BOP PIIE data'!R98</f>
        <v>697474047524.41797</v>
      </c>
      <c r="R98" s="3">
        <f>+'BOP PIIE data'!M98</f>
        <v>35494214690859.297</v>
      </c>
      <c r="S98" s="3">
        <f>+'BOP PIIE data'!S98</f>
        <v>50859398123589.703</v>
      </c>
      <c r="T98" s="3">
        <f>+'BOP PIIE data'!N98</f>
        <v>404176771283.29401</v>
      </c>
      <c r="U98" s="5">
        <f>+'BOP PIIE data'!J98</f>
        <v>4981068484500</v>
      </c>
      <c r="V98" s="5">
        <f>+'BOP PIIE data'!T98</f>
        <v>3595587850784.6001</v>
      </c>
      <c r="W98" s="5">
        <f t="shared" si="5"/>
        <v>0</v>
      </c>
      <c r="X98" s="5">
        <f>+J98-K98+L98-M98+R98-S98+T98-V98-'BOP PIIE data'!U98</f>
        <v>-2.9296875E-3</v>
      </c>
    </row>
    <row r="99" spans="1:24" x14ac:dyDescent="0.2">
      <c r="A99" s="4">
        <v>43922</v>
      </c>
      <c r="B99" s="3">
        <f>+'BOP PIIE data'!B99</f>
        <v>14274970705900</v>
      </c>
      <c r="C99" s="3">
        <f>+'BOP PIIE data'!C99</f>
        <v>15818677628100</v>
      </c>
      <c r="D99" s="3">
        <f>+'BOP PIIE data'!D99</f>
        <v>4283861151300</v>
      </c>
      <c r="E99" s="3">
        <f>+'BOP PIIE data'!E99</f>
        <v>5246595354400</v>
      </c>
      <c r="F99" s="3">
        <f>+'BOP PIIE data'!F99</f>
        <v>7038755343900</v>
      </c>
      <c r="G99" s="3">
        <f>+'BOP PIIE data'!G99</f>
        <v>2606016946700</v>
      </c>
      <c r="H99" s="3">
        <f>+'BOP PIIE data'!H99</f>
        <v>857762759300</v>
      </c>
      <c r="I99" s="3">
        <f>+'BOP PIIE data'!I99</f>
        <v>1357419435900</v>
      </c>
      <c r="J99" s="3">
        <f>+'BOP PIIE data'!O99</f>
        <v>5782054471479.8604</v>
      </c>
      <c r="K99" s="3">
        <f>+'BOP PIIE data'!P99</f>
        <v>5006161652760.8096</v>
      </c>
      <c r="L99" s="3">
        <f t="shared" si="3"/>
        <v>3485263878564.5498</v>
      </c>
      <c r="M99" s="3">
        <f t="shared" si="4"/>
        <v>195509820532.7002</v>
      </c>
      <c r="N99" s="3">
        <f>+'BOP PIIE data'!K99</f>
        <v>2257340693334.6401</v>
      </c>
      <c r="O99" s="3">
        <f>+'BOP PIIE data'!Q99</f>
        <v>-3816657100703.52</v>
      </c>
      <c r="P99" s="3">
        <f>+'BOP PIIE data'!L99</f>
        <v>1227923185229.9099</v>
      </c>
      <c r="Q99" s="3">
        <f>+'BOP PIIE data'!R99</f>
        <v>4012166921236.2202</v>
      </c>
      <c r="R99" s="3">
        <f>+'BOP PIIE data'!M99</f>
        <v>-21540171076625.801</v>
      </c>
      <c r="S99" s="3">
        <f>+'BOP PIIE data'!S99</f>
        <v>-17735745586374.699</v>
      </c>
      <c r="T99" s="3">
        <f>+'BOP PIIE data'!N99</f>
        <v>1259198114377.6001</v>
      </c>
      <c r="U99" s="5">
        <f>+'BOP PIIE data'!J99</f>
        <v>1426640595100</v>
      </c>
      <c r="V99" s="5">
        <f>+'BOP PIIE data'!T99</f>
        <v>2130643504096.96</v>
      </c>
      <c r="W99" s="5">
        <f t="shared" si="5"/>
        <v>200</v>
      </c>
      <c r="X99" s="5">
        <f>+J99-K99+L99-M99+R99-S99+T99-V99-'BOP PIIE data'!U99</f>
        <v>-1.46484375E-3</v>
      </c>
    </row>
    <row r="100" spans="1:24" x14ac:dyDescent="0.2">
      <c r="A100" s="4">
        <v>44013</v>
      </c>
      <c r="B100" s="3">
        <f>+'BOP PIIE data'!B100</f>
        <v>16389241399900</v>
      </c>
      <c r="C100" s="3">
        <f>+'BOP PIIE data'!C100</f>
        <v>15121681531000</v>
      </c>
      <c r="D100" s="3">
        <f>+'BOP PIIE data'!D100</f>
        <v>4073732656200</v>
      </c>
      <c r="E100" s="3">
        <f>+'BOP PIIE data'!E100</f>
        <v>5064368525600</v>
      </c>
      <c r="F100" s="3">
        <f>+'BOP PIIE data'!F100</f>
        <v>7019364981700</v>
      </c>
      <c r="G100" s="3">
        <f>+'BOP PIIE data'!G100</f>
        <v>2621039166700</v>
      </c>
      <c r="H100" s="3">
        <f>+'BOP PIIE data'!H100</f>
        <v>825106156500</v>
      </c>
      <c r="I100" s="3">
        <f>+'BOP PIIE data'!I100</f>
        <v>1889795526000</v>
      </c>
      <c r="J100" s="3">
        <f>+'BOP PIIE data'!O100</f>
        <v>3156096633429.7202</v>
      </c>
      <c r="K100" s="3">
        <f>+'BOP PIIE data'!P100</f>
        <v>1050062979945.39</v>
      </c>
      <c r="L100" s="3">
        <f t="shared" si="3"/>
        <v>-4314758526550.5801</v>
      </c>
      <c r="M100" s="3">
        <f t="shared" si="4"/>
        <v>5908068821586.585</v>
      </c>
      <c r="N100" s="3">
        <f>+'BOP PIIE data'!K100</f>
        <v>-6560898571935.4902</v>
      </c>
      <c r="O100" s="3">
        <f>+'BOP PIIE data'!Q100</f>
        <v>-324810446810.745</v>
      </c>
      <c r="P100" s="3">
        <f>+'BOP PIIE data'!L100</f>
        <v>2246140045384.9102</v>
      </c>
      <c r="Q100" s="3">
        <f>+'BOP PIIE data'!R100</f>
        <v>6232879268397.3301</v>
      </c>
      <c r="R100" s="3">
        <f>+'BOP PIIE data'!M100</f>
        <v>7143779007049.46</v>
      </c>
      <c r="S100" s="3">
        <f>+'BOP PIIE data'!S100</f>
        <v>-5272717220563.8799</v>
      </c>
      <c r="T100" s="3">
        <f>+'BOP PIIE data'!N100</f>
        <v>-567713642999.20605</v>
      </c>
      <c r="U100" s="5">
        <f>+'BOP PIIE data'!J100</f>
        <v>3610560445200</v>
      </c>
      <c r="V100" s="5">
        <f>+'BOP PIIE data'!T100</f>
        <v>3750477645994.7402</v>
      </c>
      <c r="W100" s="5">
        <f t="shared" si="5"/>
        <v>-200</v>
      </c>
      <c r="X100" s="5">
        <f>+J100-K100+L100-M100+R100-S100+T100-V100-'BOP PIIE data'!U100</f>
        <v>0</v>
      </c>
    </row>
    <row r="101" spans="1:24" x14ac:dyDescent="0.2">
      <c r="A101" s="4">
        <v>44105</v>
      </c>
      <c r="B101" s="3">
        <f>+'BOP PIIE data'!B101</f>
        <v>18103369376000</v>
      </c>
      <c r="C101" s="3">
        <f>+'BOP PIIE data'!C101</f>
        <v>15766137972400</v>
      </c>
      <c r="D101" s="3">
        <f>+'BOP PIIE data'!D101</f>
        <v>4166446916000</v>
      </c>
      <c r="E101" s="3">
        <f>+'BOP PIIE data'!E101</f>
        <v>5033656719500</v>
      </c>
      <c r="F101" s="3">
        <f>+'BOP PIIE data'!F101</f>
        <v>7379389344100</v>
      </c>
      <c r="G101" s="3">
        <f>+'BOP PIIE data'!G101</f>
        <v>2341750442500</v>
      </c>
      <c r="H101" s="3">
        <f>+'BOP PIIE data'!H101</f>
        <v>762560624000</v>
      </c>
      <c r="I101" s="3">
        <f>+'BOP PIIE data'!I101</f>
        <v>1471023665900</v>
      </c>
      <c r="J101" s="3">
        <f>+'BOP PIIE data'!O101</f>
        <v>2351190218141.6602</v>
      </c>
      <c r="K101" s="3">
        <f>+'BOP PIIE data'!P101</f>
        <v>678572006080.76294</v>
      </c>
      <c r="L101" s="3">
        <f t="shared" si="3"/>
        <v>6798852650615.0312</v>
      </c>
      <c r="M101" s="3">
        <f t="shared" si="4"/>
        <v>10213609573575.623</v>
      </c>
      <c r="N101" s="3">
        <f>+'BOP PIIE data'!K101</f>
        <v>-3452620335337.27</v>
      </c>
      <c r="O101" s="3">
        <f>+'BOP PIIE data'!Q101</f>
        <v>-434664237266.37701</v>
      </c>
      <c r="P101" s="3">
        <f>+'BOP PIIE data'!L101</f>
        <v>10251472985952.301</v>
      </c>
      <c r="Q101" s="3">
        <f>+'BOP PIIE data'!R101</f>
        <v>10648273810842</v>
      </c>
      <c r="R101" s="3">
        <f>+'BOP PIIE data'!M101</f>
        <v>-3732996826582.9502</v>
      </c>
      <c r="S101" s="3">
        <f>+'BOP PIIE data'!S101</f>
        <v>-8832006068451.1191</v>
      </c>
      <c r="T101" s="3">
        <f>+'BOP PIIE data'!N101</f>
        <v>102289957338.313</v>
      </c>
      <c r="U101" s="5">
        <f>+'BOP PIIE data'!J101</f>
        <v>5799197459600</v>
      </c>
      <c r="V101" s="5">
        <f>+'BOP PIIE data'!T101</f>
        <v>4648387379023.71</v>
      </c>
      <c r="W101" s="5">
        <f t="shared" si="5"/>
        <v>200</v>
      </c>
      <c r="X101" s="5">
        <f>+J101-K101+L101-M101+R101-S101+T101-V101-'BOP PIIE data'!U101</f>
        <v>0</v>
      </c>
    </row>
    <row r="102" spans="1:24" x14ac:dyDescent="0.2">
      <c r="A102" s="4">
        <v>44197</v>
      </c>
      <c r="B102" s="3">
        <f>+'BOP PIIE data'!B102</f>
        <v>19583287820700</v>
      </c>
      <c r="C102" s="3">
        <f>+'BOP PIIE data'!C102</f>
        <v>18016502976200</v>
      </c>
      <c r="D102" s="3">
        <f>+'BOP PIIE data'!D102</f>
        <v>4499639507300</v>
      </c>
      <c r="E102" s="3">
        <f>+'BOP PIIE data'!E102</f>
        <v>5234229196200</v>
      </c>
      <c r="F102" s="3">
        <f>+'BOP PIIE data'!F102</f>
        <v>8415118506800</v>
      </c>
      <c r="G102" s="3">
        <f>+'BOP PIIE data'!G102</f>
        <v>2682686729700</v>
      </c>
      <c r="H102" s="3">
        <f>+'BOP PIIE data'!H102</f>
        <v>789755013700</v>
      </c>
      <c r="I102" s="3">
        <f>+'BOP PIIE data'!I102</f>
        <v>1353235331600</v>
      </c>
      <c r="J102" s="3">
        <f>+'BOP PIIE data'!O102</f>
        <v>6197907953448.75</v>
      </c>
      <c r="K102" s="3">
        <f>+'BOP PIIE data'!P102</f>
        <v>1767313999413.03</v>
      </c>
      <c r="L102" s="3">
        <f t="shared" si="3"/>
        <v>-955190134529.04883</v>
      </c>
      <c r="M102" s="3">
        <f t="shared" si="4"/>
        <v>4026632902005.0596</v>
      </c>
      <c r="N102" s="3">
        <f>+'BOP PIIE data'!K102</f>
        <v>-1463145825961.8799</v>
      </c>
      <c r="O102" s="3">
        <f>+'BOP PIIE data'!Q102</f>
        <v>2082237280380.6399</v>
      </c>
      <c r="P102" s="3">
        <f>+'BOP PIIE data'!L102</f>
        <v>507955691432.83099</v>
      </c>
      <c r="Q102" s="3">
        <f>+'BOP PIIE data'!R102</f>
        <v>1944395621624.4199</v>
      </c>
      <c r="R102" s="3">
        <f>+'BOP PIIE data'!M102</f>
        <v>5663397526559.3203</v>
      </c>
      <c r="S102" s="3">
        <f>+'BOP PIIE data'!S102</f>
        <v>3733363103389.73</v>
      </c>
      <c r="T102" s="3">
        <f>+'BOP PIIE data'!N102</f>
        <v>486729271283.29401</v>
      </c>
      <c r="U102" s="5">
        <f>+'BOP PIIE data'!J102</f>
        <v>6001146614700</v>
      </c>
      <c r="V102" s="5">
        <f>+'BOP PIIE data'!T102</f>
        <v>2773898265384.6001</v>
      </c>
      <c r="W102" s="5">
        <f t="shared" si="5"/>
        <v>100</v>
      </c>
      <c r="X102" s="5">
        <f>+J102-K102+L102-M102+R102-S102+T102-V102-'BOP PIIE data'!U102</f>
        <v>-1.953125E-3</v>
      </c>
    </row>
    <row r="103" spans="1:24" x14ac:dyDescent="0.2">
      <c r="A103" s="4">
        <v>44287</v>
      </c>
      <c r="B103" s="3">
        <f>+'BOP PIIE data'!B103</f>
        <v>20641118471100</v>
      </c>
      <c r="C103" s="3">
        <f>+'BOP PIIE data'!C103</f>
        <v>19720255296500</v>
      </c>
      <c r="D103" s="3">
        <f>+'BOP PIIE data'!D103</f>
        <v>4671828090300</v>
      </c>
      <c r="E103" s="3">
        <f>+'BOP PIIE data'!E103</f>
        <v>5898099961400</v>
      </c>
      <c r="F103" s="3">
        <f>+'BOP PIIE data'!F103</f>
        <v>9786881813400</v>
      </c>
      <c r="G103" s="3">
        <f>+'BOP PIIE data'!G103</f>
        <v>2823468395200</v>
      </c>
      <c r="H103" s="3">
        <f>+'BOP PIIE data'!H103</f>
        <v>765548910700</v>
      </c>
      <c r="I103" s="3">
        <f>+'BOP PIIE data'!I103</f>
        <v>1349245328600</v>
      </c>
      <c r="J103" s="3">
        <f>+'BOP PIIE data'!O103</f>
        <v>4758946476979.8604</v>
      </c>
      <c r="K103" s="3">
        <f>+'BOP PIIE data'!P103</f>
        <v>-151947208839.19</v>
      </c>
      <c r="L103" s="3">
        <f t="shared" si="3"/>
        <v>-730695103535.44995</v>
      </c>
      <c r="M103" s="3">
        <f t="shared" si="4"/>
        <v>936300819532.698</v>
      </c>
      <c r="N103" s="3">
        <f>+'BOP PIIE data'!K103</f>
        <v>-2903890105665.3599</v>
      </c>
      <c r="O103" s="3">
        <f>+'BOP PIIE data'!Q103</f>
        <v>-676455416703.52197</v>
      </c>
      <c r="P103" s="3">
        <f>+'BOP PIIE data'!L103</f>
        <v>2173195002129.9099</v>
      </c>
      <c r="Q103" s="3">
        <f>+'BOP PIIE data'!R103</f>
        <v>1612756236236.22</v>
      </c>
      <c r="R103" s="3">
        <f>+'BOP PIIE data'!M103</f>
        <v>-8201098219525.8203</v>
      </c>
      <c r="S103" s="3">
        <f>+'BOP PIIE data'!S103</f>
        <v>-7983075706974.7197</v>
      </c>
      <c r="T103" s="3">
        <f>+'BOP PIIE data'!N103</f>
        <v>744896614377.599</v>
      </c>
      <c r="U103" s="5">
        <f>+'BOP PIIE data'!J103</f>
        <v>6074308303800</v>
      </c>
      <c r="V103" s="5">
        <f>+'BOP PIIE data'!T103</f>
        <v>4711023104196.96</v>
      </c>
      <c r="W103" s="5">
        <f t="shared" si="5"/>
        <v>0</v>
      </c>
      <c r="X103" s="5">
        <f>+J103-K103+L103-M103+R103-S103+T103-V103-'BOP PIIE data'!U103</f>
        <v>0</v>
      </c>
    </row>
    <row r="104" spans="1:24" x14ac:dyDescent="0.2">
      <c r="A104" s="4">
        <v>44378</v>
      </c>
      <c r="B104" s="3">
        <f>+'BOP PIIE data'!B104</f>
        <v>20728029189700</v>
      </c>
      <c r="C104" s="3">
        <f>+'BOP PIIE data'!C104</f>
        <v>20814841508700</v>
      </c>
      <c r="D104" s="3">
        <f>+'BOP PIIE data'!D104</f>
        <v>4733217034900</v>
      </c>
      <c r="E104" s="3">
        <f>+'BOP PIIE data'!E104</f>
        <v>5835614350200</v>
      </c>
      <c r="F104" s="3">
        <f>+'BOP PIIE data'!F104</f>
        <v>9477889396400</v>
      </c>
      <c r="G104" s="3">
        <f>+'BOP PIIE data'!G104</f>
        <v>3009723875400</v>
      </c>
      <c r="H104" s="3">
        <f>+'BOP PIIE data'!H104</f>
        <v>724353130100</v>
      </c>
      <c r="I104" s="3">
        <f>+'BOP PIIE data'!I104</f>
        <v>1354092434500</v>
      </c>
      <c r="J104" s="3">
        <f>+'BOP PIIE data'!O104</f>
        <v>6499936462429.7197</v>
      </c>
      <c r="K104" s="3">
        <f>+'BOP PIIE data'!P104</f>
        <v>1191429097245.3899</v>
      </c>
      <c r="L104" s="3">
        <f t="shared" si="3"/>
        <v>365992193949.41901</v>
      </c>
      <c r="M104" s="3">
        <f t="shared" si="4"/>
        <v>5333984143586.5898</v>
      </c>
      <c r="N104" s="3">
        <f>+'BOP PIIE data'!K104</f>
        <v>492738855564.505</v>
      </c>
      <c r="O104" s="3">
        <f>+'BOP PIIE data'!Q104</f>
        <v>1441708810189.26</v>
      </c>
      <c r="P104" s="3">
        <f>+'BOP PIIE data'!L104</f>
        <v>-126746661615.086</v>
      </c>
      <c r="Q104" s="3">
        <f>+'BOP PIIE data'!R104</f>
        <v>3892275333397.3301</v>
      </c>
      <c r="R104" s="3">
        <f>+'BOP PIIE data'!M104</f>
        <v>13259531859449.5</v>
      </c>
      <c r="S104" s="3">
        <f>+'BOP PIIE data'!S104</f>
        <v>12769323435136.1</v>
      </c>
      <c r="T104" s="3">
        <f>+'BOP PIIE data'!N104</f>
        <v>4558713057000.79</v>
      </c>
      <c r="U104" s="5">
        <f>+'BOP PIIE data'!J104</f>
        <v>4649216581900</v>
      </c>
      <c r="V104" s="5">
        <f>+'BOP PIIE data'!T104</f>
        <v>5816263334494.7402</v>
      </c>
      <c r="W104" s="5">
        <f t="shared" si="5"/>
        <v>400</v>
      </c>
      <c r="X104" s="5">
        <f>+J104-K104+L104-M104+R104-S104+T104-V104-'BOP PIIE data'!U104</f>
        <v>4.8828125E-3</v>
      </c>
    </row>
    <row r="105" spans="1:24" x14ac:dyDescent="0.2">
      <c r="A105" s="4">
        <v>44470</v>
      </c>
      <c r="B105" s="3">
        <f>+'BOP PIIE data'!B105</f>
        <v>21306735015800</v>
      </c>
      <c r="C105" s="3">
        <f>+'BOP PIIE data'!C105</f>
        <v>21974437388800</v>
      </c>
      <c r="D105" s="3">
        <f>+'BOP PIIE data'!D105</f>
        <v>4799789285900</v>
      </c>
      <c r="E105" s="3">
        <f>+'BOP PIIE data'!E105</f>
        <v>6004158355600</v>
      </c>
      <c r="F105" s="3">
        <f>+'BOP PIIE data'!F105</f>
        <v>10176090571600</v>
      </c>
      <c r="G105" s="3">
        <f>+'BOP PIIE data'!G105</f>
        <v>3098647833900</v>
      </c>
      <c r="H105" s="3">
        <f>+'BOP PIIE data'!H105</f>
        <v>801980787200</v>
      </c>
      <c r="I105" s="3">
        <f>+'BOP PIIE data'!I105</f>
        <v>1382275474100</v>
      </c>
      <c r="J105" s="3">
        <f>+'BOP PIIE data'!O105</f>
        <v>5530393418841.6602</v>
      </c>
      <c r="K105" s="3">
        <f>+'BOP PIIE data'!P105</f>
        <v>1007250456780.76</v>
      </c>
      <c r="L105" s="3">
        <f t="shared" si="3"/>
        <v>711269906315.06995</v>
      </c>
      <c r="M105" s="3">
        <f t="shared" si="4"/>
        <v>11011946130675.623</v>
      </c>
      <c r="N105" s="3">
        <f>+'BOP PIIE data'!K105</f>
        <v>1718493988862.73</v>
      </c>
      <c r="O105" s="3">
        <f>+'BOP PIIE data'!Q105</f>
        <v>-774837534766.37695</v>
      </c>
      <c r="P105" s="3">
        <f>+'BOP PIIE data'!L105</f>
        <v>-1007224082547.66</v>
      </c>
      <c r="Q105" s="3">
        <f>+'BOP PIIE data'!R105</f>
        <v>11786783665442</v>
      </c>
      <c r="R105" s="3">
        <f>+'BOP PIIE data'!M105</f>
        <v>-2222333987382.9502</v>
      </c>
      <c r="S105" s="3">
        <f>+'BOP PIIE data'!S105</f>
        <v>-10474017571351.1</v>
      </c>
      <c r="T105" s="3">
        <f>+'BOP PIIE data'!N105</f>
        <v>1099586457338.3101</v>
      </c>
      <c r="U105" s="5">
        <f>+'BOP PIIE data'!J105</f>
        <v>4625076608000</v>
      </c>
      <c r="V105" s="5">
        <f>+'BOP PIIE data'!T105</f>
        <v>3466797758723.71</v>
      </c>
      <c r="W105" s="5">
        <f t="shared" si="5"/>
        <v>100</v>
      </c>
      <c r="X105" s="5">
        <f>+J105-K105+L105-M105+R105-S105+T105-V105-'BOP PIIE data'!U105</f>
        <v>4.8828125E-4</v>
      </c>
    </row>
    <row r="106" spans="1:24" x14ac:dyDescent="0.2">
      <c r="A106" s="4">
        <v>44562</v>
      </c>
      <c r="B106" s="3">
        <f>+'BOP PIIE data'!B106</f>
        <v>23183284329800</v>
      </c>
      <c r="C106" s="3">
        <f>+'BOP PIIE data'!C106</f>
        <v>24825086646800</v>
      </c>
      <c r="D106" s="3">
        <f>+'BOP PIIE data'!D106</f>
        <v>4886878828700</v>
      </c>
      <c r="E106" s="3">
        <f>+'BOP PIIE data'!E106</f>
        <v>6246562830100</v>
      </c>
      <c r="F106" s="3">
        <f>+'BOP PIIE data'!F106</f>
        <v>11721248921800</v>
      </c>
      <c r="G106" s="3">
        <f>+'BOP PIIE data'!G106</f>
        <v>3206582754800</v>
      </c>
      <c r="H106" s="3">
        <f>+'BOP PIIE data'!H106</f>
        <v>813785639800</v>
      </c>
      <c r="I106" s="3">
        <f>+'BOP PIIE data'!I106</f>
        <v>1440214319700</v>
      </c>
      <c r="J106" s="3">
        <f>+'BOP PIIE data'!O106</f>
        <v>4668550499148.75</v>
      </c>
      <c r="K106" s="3">
        <f>+'BOP PIIE data'!P106</f>
        <v>1766700718313.03</v>
      </c>
      <c r="L106" s="3">
        <f t="shared" si="3"/>
        <v>-5231649389929.0527</v>
      </c>
      <c r="M106" s="3">
        <f t="shared" si="4"/>
        <v>-6121932128894.9355</v>
      </c>
      <c r="N106" s="3">
        <f>+'BOP PIIE data'!K106</f>
        <v>181092112438.117</v>
      </c>
      <c r="O106" s="3">
        <f>+'BOP PIIE data'!Q106</f>
        <v>-941159862619.35596</v>
      </c>
      <c r="P106" s="3">
        <f>+'BOP PIIE data'!L106</f>
        <v>-5412741502367.1699</v>
      </c>
      <c r="Q106" s="3">
        <f>+'BOP PIIE data'!R106</f>
        <v>-5180772266275.5801</v>
      </c>
      <c r="R106" s="3">
        <f>+'BOP PIIE data'!M106</f>
        <v>25057083828159.301</v>
      </c>
      <c r="S106" s="3">
        <f>+'BOP PIIE data'!S106</f>
        <v>25038997725489.699</v>
      </c>
      <c r="T106" s="3">
        <f>+'BOP PIIE data'!N106</f>
        <v>-202030128716.70599</v>
      </c>
      <c r="U106" s="5">
        <f>+'BOP PIIE data'!J106</f>
        <v>4886751168600</v>
      </c>
      <c r="V106" s="5">
        <f>+'BOP PIIE data'!T106</f>
        <v>4035553789484.6001</v>
      </c>
      <c r="W106" s="5">
        <f t="shared" si="5"/>
        <v>100</v>
      </c>
      <c r="X106" s="5">
        <f>+J106-K106+L106-M106+R106-S106+T106-V106-'BOP PIIE data'!U106</f>
        <v>9.765625E-4</v>
      </c>
    </row>
    <row r="107" spans="1:24" x14ac:dyDescent="0.2">
      <c r="A107" s="4">
        <v>44652</v>
      </c>
      <c r="B107" s="3">
        <f>+'BOP PIIE data'!B107</f>
        <v>24581991378200</v>
      </c>
      <c r="C107" s="3">
        <f>+'BOP PIIE data'!C107</f>
        <v>28422939832200</v>
      </c>
      <c r="D107" s="3">
        <f>+'BOP PIIE data'!D107</f>
        <v>5393066722200</v>
      </c>
      <c r="E107" s="3">
        <f>+'BOP PIIE data'!E107</f>
        <v>6496661190600</v>
      </c>
      <c r="F107" s="3">
        <f>+'BOP PIIE data'!F107</f>
        <v>11663159628700</v>
      </c>
      <c r="G107" s="3">
        <f>+'BOP PIIE data'!G107</f>
        <v>3437314062300</v>
      </c>
      <c r="H107" s="3">
        <f>+'BOP PIIE data'!H107</f>
        <v>949878592200</v>
      </c>
      <c r="I107" s="3">
        <f>+'BOP PIIE data'!I107</f>
        <v>1560040383900</v>
      </c>
      <c r="J107" s="3">
        <f>+'BOP PIIE data'!O107</f>
        <v>5513120542279.8604</v>
      </c>
      <c r="K107" s="3">
        <f>+'BOP PIIE data'!P107</f>
        <v>805766892260.81104</v>
      </c>
      <c r="L107" s="3">
        <f t="shared" si="3"/>
        <v>-6113118386335.4502</v>
      </c>
      <c r="M107" s="3">
        <f t="shared" si="4"/>
        <v>2086659433232.6982</v>
      </c>
      <c r="N107" s="3">
        <f>+'BOP PIIE data'!K107</f>
        <v>2120563048934.6399</v>
      </c>
      <c r="O107" s="3">
        <f>+'BOP PIIE data'!Q107</f>
        <v>-621942011703.52197</v>
      </c>
      <c r="P107" s="3">
        <f>+'BOP PIIE data'!L107</f>
        <v>-8233681435270.0898</v>
      </c>
      <c r="Q107" s="3">
        <f>+'BOP PIIE data'!R107</f>
        <v>2708601444936.2202</v>
      </c>
      <c r="R107" s="3">
        <f>+'BOP PIIE data'!M107</f>
        <v>13545764781474.199</v>
      </c>
      <c r="S107" s="3">
        <f>+'BOP PIIE data'!S107</f>
        <v>12654658608125.301</v>
      </c>
      <c r="T107" s="3">
        <f>+'BOP PIIE data'!N107</f>
        <v>559044814377.599</v>
      </c>
      <c r="U107" s="5">
        <f>+'BOP PIIE data'!J107</f>
        <v>2671140852500</v>
      </c>
      <c r="V107" s="5">
        <f>+'BOP PIIE data'!T107</f>
        <v>512684001196.95801</v>
      </c>
      <c r="W107" s="5">
        <f t="shared" si="5"/>
        <v>-200</v>
      </c>
      <c r="X107" s="5">
        <f>+J107-K107+L107-M107+R107-S107+T107-V107-'BOP PIIE data'!U107</f>
        <v>0</v>
      </c>
    </row>
    <row r="108" spans="1:24" x14ac:dyDescent="0.2">
      <c r="A108" s="4">
        <v>44743</v>
      </c>
      <c r="B108" s="3">
        <f>+'BOP PIIE data'!B108</f>
        <v>25440261533400</v>
      </c>
      <c r="C108" s="3">
        <f>+'BOP PIIE data'!C108</f>
        <v>30965613645900</v>
      </c>
      <c r="D108" s="3">
        <f>+'BOP PIIE data'!D108</f>
        <v>5805195356000</v>
      </c>
      <c r="E108" s="3">
        <f>+'BOP PIIE data'!E108</f>
        <v>7777724077300</v>
      </c>
      <c r="F108" s="3">
        <f>+'BOP PIIE data'!F108</f>
        <v>12378779713800</v>
      </c>
      <c r="G108" s="3">
        <f>+'BOP PIIE data'!G108</f>
        <v>3859350472600</v>
      </c>
      <c r="H108" s="3">
        <f>+'BOP PIIE data'!H108</f>
        <v>1077203463400</v>
      </c>
      <c r="I108" s="3">
        <f>+'BOP PIIE data'!I108</f>
        <v>1637331265400</v>
      </c>
      <c r="J108" s="3">
        <f>+'BOP PIIE data'!O108</f>
        <v>6062746983429.7197</v>
      </c>
      <c r="K108" s="3">
        <f>+'BOP PIIE data'!P108</f>
        <v>1696106957045.3899</v>
      </c>
      <c r="L108" s="3">
        <f t="shared" si="3"/>
        <v>-8578888330950.5801</v>
      </c>
      <c r="M108" s="3">
        <f t="shared" si="4"/>
        <v>5203234870186.585</v>
      </c>
      <c r="N108" s="3">
        <f>+'BOP PIIE data'!K108</f>
        <v>-1193612948835.49</v>
      </c>
      <c r="O108" s="3">
        <f>+'BOP PIIE data'!Q108</f>
        <v>-162333056810.745</v>
      </c>
      <c r="P108" s="3">
        <f>+'BOP PIIE data'!L108</f>
        <v>-7385275382115.0898</v>
      </c>
      <c r="Q108" s="3">
        <f>+'BOP PIIE data'!R108</f>
        <v>5365567926997.3301</v>
      </c>
      <c r="R108" s="3">
        <f>+'BOP PIIE data'!M108</f>
        <v>5892725490449.46</v>
      </c>
      <c r="S108" s="3">
        <f>+'BOP PIIE data'!S108</f>
        <v>-5118360788763.8799</v>
      </c>
      <c r="T108" s="3">
        <f>+'BOP PIIE data'!N108</f>
        <v>-2333136242999.21</v>
      </c>
      <c r="U108" s="5">
        <f>+'BOP PIIE data'!J108</f>
        <v>461420605300</v>
      </c>
      <c r="V108" s="5">
        <f>+'BOP PIIE data'!T108</f>
        <v>468591251294.73602</v>
      </c>
      <c r="W108" s="5">
        <f t="shared" si="5"/>
        <v>100</v>
      </c>
      <c r="X108" s="5">
        <f>+J108-K108+L108-M108+R108-S108+T108-V108-'BOP PIIE data'!U108</f>
        <v>0</v>
      </c>
    </row>
    <row r="109" spans="1:24" x14ac:dyDescent="0.2">
      <c r="A109" s="4">
        <v>44835</v>
      </c>
      <c r="B109" s="3">
        <f>+'BOP PIIE data'!B109</f>
        <v>25592019607200</v>
      </c>
      <c r="C109" s="3">
        <f>+'BOP PIIE data'!C109</f>
        <v>30487761933400</v>
      </c>
      <c r="D109" s="3">
        <f>+'BOP PIIE data'!D109</f>
        <v>6285132090600</v>
      </c>
      <c r="E109" s="3">
        <f>+'BOP PIIE data'!E109</f>
        <v>7508129864100</v>
      </c>
      <c r="F109" s="3">
        <f>+'BOP PIIE data'!F109</f>
        <v>13952862472800</v>
      </c>
      <c r="G109" s="3">
        <f>+'BOP PIIE data'!G109</f>
        <v>4343180415400</v>
      </c>
      <c r="H109" s="3">
        <f>+'BOP PIIE data'!H109</f>
        <v>1179049610700</v>
      </c>
      <c r="I109" s="3">
        <f>+'BOP PIIE data'!I109</f>
        <v>1964536385700</v>
      </c>
      <c r="J109" s="3">
        <f>+'BOP PIIE data'!O109</f>
        <v>6876643580041.6602</v>
      </c>
      <c r="K109" s="3">
        <f>+'BOP PIIE data'!P109</f>
        <v>2035731419380.76</v>
      </c>
      <c r="L109" s="3">
        <f t="shared" si="3"/>
        <v>-2849522660084.9302</v>
      </c>
      <c r="M109" s="3">
        <f t="shared" si="4"/>
        <v>-4741873938524.3604</v>
      </c>
      <c r="N109" s="3">
        <f>+'BOP PIIE data'!K109</f>
        <v>1560355905062.73</v>
      </c>
      <c r="O109" s="3">
        <f>+'BOP PIIE data'!Q109</f>
        <v>1074089315133.62</v>
      </c>
      <c r="P109" s="3">
        <f>+'BOP PIIE data'!L109</f>
        <v>-4409878565147.6602</v>
      </c>
      <c r="Q109" s="3">
        <f>+'BOP PIIE data'!R109</f>
        <v>-5815963253657.9805</v>
      </c>
      <c r="R109" s="3">
        <f>+'BOP PIIE data'!M109</f>
        <v>-13217088522182.9</v>
      </c>
      <c r="S109" s="3">
        <f>+'BOP PIIE data'!S109</f>
        <v>-12070702356251.1</v>
      </c>
      <c r="T109" s="3">
        <f>+'BOP PIIE data'!N109</f>
        <v>-5081026242661.6904</v>
      </c>
      <c r="U109" s="5">
        <f>+'BOP PIIE data'!J109</f>
        <v>2705455182700</v>
      </c>
      <c r="V109" s="5">
        <f>+'BOP PIIE data'!T109</f>
        <v>1402419618423.71</v>
      </c>
      <c r="W109" s="5">
        <f t="shared" si="5"/>
        <v>0</v>
      </c>
      <c r="X109" s="5">
        <f>+J109-K109+L109-M109+R109-S109+T109-V109-'BOP PIIE data'!U109</f>
        <v>-2.9296875E-3</v>
      </c>
    </row>
    <row r="110" spans="1:24" x14ac:dyDescent="0.2">
      <c r="A110" s="4">
        <v>44927</v>
      </c>
      <c r="B110" s="3">
        <f>+'BOP PIIE data'!B110</f>
        <v>24153753729700</v>
      </c>
      <c r="C110" s="3">
        <f>+'BOP PIIE data'!C110</f>
        <v>27824272170400</v>
      </c>
      <c r="D110" s="3">
        <f>+'BOP PIIE data'!D110</f>
        <v>6594328120400</v>
      </c>
      <c r="E110" s="3">
        <f>+'BOP PIIE data'!E110</f>
        <v>7763314560300</v>
      </c>
      <c r="F110" s="3">
        <f>+'BOP PIIE data'!F110</f>
        <v>13602535711400</v>
      </c>
      <c r="G110" s="3">
        <f>+'BOP PIIE data'!G110</f>
        <v>4499500967200</v>
      </c>
      <c r="H110" s="3">
        <f>+'BOP PIIE data'!H110</f>
        <v>988988773100</v>
      </c>
      <c r="I110" s="3">
        <f>+'BOP PIIE data'!I110</f>
        <v>2059595474100</v>
      </c>
      <c r="J110" s="3">
        <f>+'BOP PIIE data'!O110</f>
        <v>4743168605348.75</v>
      </c>
      <c r="K110" s="3">
        <f>+'BOP PIIE data'!P110</f>
        <v>321193418413.03302</v>
      </c>
      <c r="L110" s="3">
        <f t="shared" si="3"/>
        <v>10722073980770.918</v>
      </c>
      <c r="M110" s="3">
        <f t="shared" si="4"/>
        <v>-857698567494.94214</v>
      </c>
      <c r="N110" s="3">
        <f>+'BOP PIIE data'!K110</f>
        <v>-196725793961.883</v>
      </c>
      <c r="O110" s="3">
        <f>+'BOP PIIE data'!Q110</f>
        <v>-1761895335619.3601</v>
      </c>
      <c r="P110" s="3">
        <f>+'BOP PIIE data'!L110</f>
        <v>10918799774732.801</v>
      </c>
      <c r="Q110" s="3">
        <f>+'BOP PIIE data'!R110</f>
        <v>904196768124.41797</v>
      </c>
      <c r="R110" s="3">
        <f>+'BOP PIIE data'!M110</f>
        <v>2527282226359.3198</v>
      </c>
      <c r="S110" s="3">
        <f>+'BOP PIIE data'!S110</f>
        <v>11383506126989.699</v>
      </c>
      <c r="T110" s="3">
        <f>+'BOP PIIE data'!N110</f>
        <v>368108071283.29401</v>
      </c>
      <c r="U110" s="5">
        <f>+'BOP PIIE data'!J110</f>
        <v>3192923162500</v>
      </c>
      <c r="V110" s="5">
        <f>+'BOP PIIE data'!T110</f>
        <v>6582565507984.5996</v>
      </c>
      <c r="W110" s="5">
        <f t="shared" si="5"/>
        <v>100</v>
      </c>
      <c r="X110" s="5">
        <f>+J110-K110+L110-M110+R110-S110+T110-V110-'BOP PIIE data'!U110</f>
        <v>-2.9296875E-3</v>
      </c>
    </row>
    <row r="111" spans="1:24" x14ac:dyDescent="0.2">
      <c r="A111" s="4">
        <v>45017</v>
      </c>
      <c r="B111" s="3">
        <f>+'BOP PIIE data'!B111</f>
        <v>24549560833200</v>
      </c>
      <c r="C111" s="3">
        <f>+'BOP PIIE data'!C111</f>
        <v>25739453253100</v>
      </c>
      <c r="D111" s="3">
        <f>+'BOP PIIE data'!D111</f>
        <v>6938618810800</v>
      </c>
      <c r="E111" s="3">
        <f>+'BOP PIIE data'!E111</f>
        <v>7754337274700</v>
      </c>
      <c r="F111" s="3">
        <f>+'BOP PIIE data'!F111</f>
        <v>14637859767000</v>
      </c>
      <c r="G111" s="3">
        <f>+'BOP PIIE data'!G111</f>
        <v>5493748627600</v>
      </c>
      <c r="H111" s="3">
        <f>+'BOP PIIE data'!H111</f>
        <v>967104510300</v>
      </c>
      <c r="I111" s="3">
        <f>+'BOP PIIE data'!I111</f>
        <v>2040445430600</v>
      </c>
      <c r="J111" s="3">
        <f>+'BOP PIIE data'!O111</f>
        <v>6606355542679.8604</v>
      </c>
      <c r="K111" s="3">
        <f>+'BOP PIIE data'!P111</f>
        <v>-135578749839.189</v>
      </c>
      <c r="L111" s="3">
        <f t="shared" si="3"/>
        <v>4124724249164.5552</v>
      </c>
      <c r="M111" s="3">
        <f t="shared" si="4"/>
        <v>9787670431032.7012</v>
      </c>
      <c r="N111" s="3">
        <f>+'BOP PIIE data'!K111</f>
        <v>-726285489165.35498</v>
      </c>
      <c r="O111" s="3">
        <f>+'BOP PIIE data'!Q111</f>
        <v>7454234950296.4805</v>
      </c>
      <c r="P111" s="3">
        <f>+'BOP PIIE data'!L111</f>
        <v>4851009738329.9102</v>
      </c>
      <c r="Q111" s="3">
        <f>+'BOP PIIE data'!R111</f>
        <v>2333435480736.2202</v>
      </c>
      <c r="R111" s="3">
        <f>+'BOP PIIE data'!M111</f>
        <v>7685806953074.1797</v>
      </c>
      <c r="S111" s="3">
        <f>+'BOP PIIE data'!S111</f>
        <v>6850318833325.2803</v>
      </c>
      <c r="T111" s="3">
        <f>+'BOP PIIE data'!N111</f>
        <v>1020411714377.6</v>
      </c>
      <c r="U111" s="5">
        <f>+'BOP PIIE data'!J111</f>
        <v>6065159335300</v>
      </c>
      <c r="V111" s="5">
        <f>+'BOP PIIE data'!T111</f>
        <v>5212275961096.96</v>
      </c>
      <c r="W111" s="5">
        <f t="shared" si="5"/>
        <v>0</v>
      </c>
      <c r="X111" s="5">
        <f>+J111-K111+L111-M111+R111-S111+T111-V111-'BOP PIIE data'!U111</f>
        <v>0</v>
      </c>
    </row>
    <row r="112" spans="1:24" x14ac:dyDescent="0.2">
      <c r="A112" s="4">
        <v>45108</v>
      </c>
      <c r="B112" s="3">
        <f>+'BOP PIIE data'!B112</f>
        <v>25415319032100</v>
      </c>
      <c r="C112" s="3">
        <f>+'BOP PIIE data'!C112</f>
        <v>25999640700500</v>
      </c>
      <c r="D112" s="3">
        <f>+'BOP PIIE data'!D112</f>
        <v>7402968260600</v>
      </c>
      <c r="E112" s="3">
        <f>+'BOP PIIE data'!E112</f>
        <v>8605789496400</v>
      </c>
      <c r="F112" s="3">
        <f>+'BOP PIIE data'!F112</f>
        <v>14726135262400</v>
      </c>
      <c r="G112" s="3">
        <f>+'BOP PIIE data'!G112</f>
        <v>5421265138200</v>
      </c>
      <c r="H112" s="3">
        <f>+'BOP PIIE data'!H112</f>
        <v>1248377093300</v>
      </c>
      <c r="I112" s="3">
        <f>+'BOP PIIE data'!I112</f>
        <v>2272163287200</v>
      </c>
      <c r="J112" s="3">
        <f>+'BOP PIIE data'!O112</f>
        <v>9100688024129.7207</v>
      </c>
      <c r="K112" s="3">
        <f>+'BOP PIIE data'!P112</f>
        <v>1430668852045.3899</v>
      </c>
      <c r="L112" s="3">
        <f t="shared" si="3"/>
        <v>259065685249.41504</v>
      </c>
      <c r="M112" s="3">
        <f t="shared" si="4"/>
        <v>-16804358576213.439</v>
      </c>
      <c r="N112" s="3">
        <f>+'BOP PIIE data'!K112</f>
        <v>-781654034735.495</v>
      </c>
      <c r="O112" s="3">
        <f>+'BOP PIIE data'!Q112</f>
        <v>-2698571527810.7402</v>
      </c>
      <c r="P112" s="3">
        <f>+'BOP PIIE data'!L112</f>
        <v>1040719719984.91</v>
      </c>
      <c r="Q112" s="3">
        <f>+'BOP PIIE data'!R112</f>
        <v>-14105787048402.699</v>
      </c>
      <c r="R112" s="3">
        <f>+'BOP PIIE data'!M112</f>
        <v>12672964181749.5</v>
      </c>
      <c r="S112" s="3">
        <f>+'BOP PIIE data'!S112</f>
        <v>34960420010536.102</v>
      </c>
      <c r="T112" s="3">
        <f>+'BOP PIIE data'!N112</f>
        <v>1345794557000.79</v>
      </c>
      <c r="U112" s="5">
        <f>+'BOP PIIE data'!J112</f>
        <v>6493941026100</v>
      </c>
      <c r="V112" s="5">
        <f>+'BOP PIIE data'!T112</f>
        <v>7337298523494.7402</v>
      </c>
      <c r="W112" s="5">
        <f t="shared" si="5"/>
        <v>0</v>
      </c>
      <c r="X112" s="5">
        <f>+J112-K112+L112-M112+R112-S112+T112-V112-'BOP PIIE data'!U112</f>
        <v>8.7890625E-3</v>
      </c>
    </row>
    <row r="113" spans="1:24" x14ac:dyDescent="0.2">
      <c r="A113" s="4">
        <v>45200</v>
      </c>
      <c r="B113" s="3">
        <f>+'BOP PIIE data'!B113</f>
        <v>26184601475700</v>
      </c>
      <c r="C113" s="3">
        <f>+'BOP PIIE data'!C113</f>
        <v>27304146179000</v>
      </c>
      <c r="D113" s="3">
        <f>+'BOP PIIE data'!D113</f>
        <v>8554361063600</v>
      </c>
      <c r="E113" s="3">
        <f>+'BOP PIIE data'!E113</f>
        <v>8671123168700</v>
      </c>
      <c r="F113" s="3">
        <f>+'BOP PIIE data'!F113</f>
        <v>14928492256000</v>
      </c>
      <c r="G113" s="3">
        <f>+'BOP PIIE data'!G113</f>
        <v>5835646140800</v>
      </c>
      <c r="H113" s="3">
        <f>+'BOP PIIE data'!H113</f>
        <v>1277159486900</v>
      </c>
      <c r="I113" s="3">
        <f>+'BOP PIIE data'!I113</f>
        <v>2291256949200</v>
      </c>
      <c r="J113" s="3">
        <f>+'BOP PIIE data'!O113</f>
        <v>7202731452141.6602</v>
      </c>
      <c r="K113" s="3">
        <f>+'BOP PIIE data'!P113</f>
        <v>1269851880580.76</v>
      </c>
      <c r="L113" s="3">
        <f t="shared" si="3"/>
        <v>2305813553815.0728</v>
      </c>
      <c r="M113" s="3">
        <f t="shared" si="4"/>
        <v>-2178143335924.3569</v>
      </c>
      <c r="N113" s="3">
        <f>+'BOP PIIE data'!K113</f>
        <v>-458996079537.26703</v>
      </c>
      <c r="O113" s="3">
        <f>+'BOP PIIE data'!Q113</f>
        <v>523709474133.62299</v>
      </c>
      <c r="P113" s="3">
        <f>+'BOP PIIE data'!L113</f>
        <v>2764809633352.3398</v>
      </c>
      <c r="Q113" s="3">
        <f>+'BOP PIIE data'!R113</f>
        <v>-2701852810057.98</v>
      </c>
      <c r="R113" s="3">
        <f>+'BOP PIIE data'!M113</f>
        <v>-10986156759982.9</v>
      </c>
      <c r="S113" s="3">
        <f>+'BOP PIIE data'!S113</f>
        <v>-2656845029851.1201</v>
      </c>
      <c r="T113" s="3">
        <f>+'BOP PIIE data'!N113</f>
        <v>1510066357338.3101</v>
      </c>
      <c r="U113" s="5">
        <f>+'BOP PIIE data'!J113</f>
        <v>6842441844500</v>
      </c>
      <c r="V113" s="5">
        <f>+'BOP PIIE data'!T113</f>
        <v>5202660008323.71</v>
      </c>
      <c r="W113" s="5">
        <f t="shared" si="5"/>
        <v>0</v>
      </c>
      <c r="X113" s="5">
        <f>+J113-K113+L113-M113+R113-S113+T113-V113-'BOP PIIE data'!U113</f>
        <v>0</v>
      </c>
    </row>
    <row r="114" spans="1:24" x14ac:dyDescent="0.2">
      <c r="A114" s="4">
        <v>45292</v>
      </c>
      <c r="B114" s="3">
        <f>+'BOP PIIE data'!B114</f>
        <v>25629286857400</v>
      </c>
      <c r="C114" s="3">
        <f>+'BOP PIIE data'!C114</f>
        <v>26893880103100</v>
      </c>
      <c r="D114" s="3">
        <f>+'BOP PIIE data'!D114</f>
        <v>7936577075200</v>
      </c>
      <c r="E114" s="3">
        <f>+'BOP PIIE data'!E114</f>
        <v>9019939672200</v>
      </c>
      <c r="F114" s="3">
        <f>+'BOP PIIE data'!F114</f>
        <v>15883580981200</v>
      </c>
      <c r="G114" s="3">
        <f>+'BOP PIIE data'!G114</f>
        <v>5932953600700</v>
      </c>
      <c r="H114" s="3">
        <f>+'BOP PIIE data'!H114</f>
        <v>1485460019000</v>
      </c>
      <c r="I114" s="3">
        <f>+'BOP PIIE data'!I114</f>
        <v>2558668527500</v>
      </c>
      <c r="J114" s="3">
        <f>+'BOP PIIE data'!O114</f>
        <v>6277221277648.75</v>
      </c>
      <c r="K114" s="3">
        <f>+'BOP PIIE data'!P114</f>
        <v>-676428297986.96704</v>
      </c>
      <c r="L114" s="3">
        <f t="shared" si="3"/>
        <v>4501212666470.9473</v>
      </c>
      <c r="M114" s="3">
        <f t="shared" si="4"/>
        <v>11902860791005.061</v>
      </c>
      <c r="N114" s="3">
        <f>+'BOP PIIE data'!K114</f>
        <v>-286315131361.883</v>
      </c>
      <c r="O114" s="3">
        <f>+'BOP PIIE data'!Q114</f>
        <v>3379914556380.6401</v>
      </c>
      <c r="P114" s="3">
        <f>+'BOP PIIE data'!L114</f>
        <v>4787527797832.8301</v>
      </c>
      <c r="Q114" s="3">
        <f>+'BOP PIIE data'!R114</f>
        <v>8522946234624.4199</v>
      </c>
      <c r="R114" s="3">
        <f>+'BOP PIIE data'!M114</f>
        <v>12463091139559.301</v>
      </c>
      <c r="S114" s="3">
        <f>+'BOP PIIE data'!S114</f>
        <v>7684624846689.7305</v>
      </c>
      <c r="T114" s="3">
        <f>+'BOP PIIE data'!N114</f>
        <v>470262071283.29401</v>
      </c>
      <c r="U114" s="5">
        <f>+'BOP PIIE data'!J114</f>
        <v>6529463029200</v>
      </c>
      <c r="V114" s="5">
        <f>+'BOP PIIE data'!T114</f>
        <v>4945641835884.5996</v>
      </c>
      <c r="W114" s="5">
        <f t="shared" si="5"/>
        <v>100</v>
      </c>
      <c r="X114" s="5">
        <f>+J114-K114+L114-M114+R114-S114+T114-V114-'BOP PIIE data'!U114</f>
        <v>-2.9296875E-3</v>
      </c>
    </row>
    <row r="115" spans="1:24" x14ac:dyDescent="0.2">
      <c r="A115" s="4">
        <v>45383</v>
      </c>
      <c r="B115" s="3">
        <f>+'BOP PIIE data'!B115</f>
        <v>26224443696400</v>
      </c>
      <c r="C115" s="3">
        <f>+'BOP PIIE data'!C115</f>
        <v>27480186109200</v>
      </c>
      <c r="D115" s="3">
        <f>+'BOP PIIE data'!D115</f>
        <v>8719720546400</v>
      </c>
      <c r="E115" s="3">
        <f>+'BOP PIIE data'!E115</f>
        <v>9502181029500</v>
      </c>
      <c r="F115" s="3">
        <f>+'BOP PIIE data'!F115</f>
        <v>16720831798800</v>
      </c>
      <c r="G115" s="3">
        <f>+'BOP PIIE data'!G115</f>
        <v>6637510054700</v>
      </c>
      <c r="H115" s="3">
        <f>+'BOP PIIE data'!H115</f>
        <v>1515088121800</v>
      </c>
      <c r="I115" s="3">
        <f>+'BOP PIIE data'!I115</f>
        <v>2592973946800</v>
      </c>
      <c r="J115" s="3">
        <f>+'BOP PIIE data'!O115</f>
        <v>8482206888879.8604</v>
      </c>
      <c r="K115" s="3">
        <f>+'BOP PIIE data'!P115</f>
        <v>1368311521660.8101</v>
      </c>
      <c r="L115" s="3">
        <f t="shared" si="3"/>
        <v>-2568555082235.4463</v>
      </c>
      <c r="M115" s="3">
        <f t="shared" si="4"/>
        <v>-9482099378767.3203</v>
      </c>
      <c r="N115" s="3">
        <f>+'BOP PIIE data'!K115</f>
        <v>-917366337065.35596</v>
      </c>
      <c r="O115" s="3">
        <f>+'BOP PIIE data'!Q115</f>
        <v>2496568111396.48</v>
      </c>
      <c r="P115" s="3">
        <f>+'BOP PIIE data'!L115</f>
        <v>-1651188745170.0901</v>
      </c>
      <c r="Q115" s="3">
        <f>+'BOP PIIE data'!R115</f>
        <v>-11978667490163.801</v>
      </c>
      <c r="R115" s="3">
        <f>+'BOP PIIE data'!M115</f>
        <v>6027943532774.1797</v>
      </c>
      <c r="S115" s="3">
        <f>+'BOP PIIE data'!S115</f>
        <v>10142776340325.301</v>
      </c>
      <c r="T115" s="3">
        <f>+'BOP PIIE data'!N115</f>
        <v>-8668278985622.4004</v>
      </c>
      <c r="U115" s="5">
        <f>+'BOP PIIE data'!J115</f>
        <v>6967233023100</v>
      </c>
      <c r="V115" s="5">
        <f>+'BOP PIIE data'!T115</f>
        <v>4687384551696.96</v>
      </c>
      <c r="W115" s="5">
        <f t="shared" si="5"/>
        <v>100</v>
      </c>
      <c r="X115" s="5">
        <f>+J115-K115+L115-M115+R115-S115+T115-V115-'BOP PIIE data'!U115</f>
        <v>0</v>
      </c>
    </row>
    <row r="116" spans="1:24" x14ac:dyDescent="0.2">
      <c r="A116" s="4">
        <v>45474</v>
      </c>
      <c r="B116" s="3">
        <f>+'BOP PIIE data'!B116</f>
        <v>26544411482500</v>
      </c>
      <c r="C116" s="3">
        <f>+'BOP PIIE data'!C116</f>
        <v>27494064381100</v>
      </c>
      <c r="D116" s="3">
        <f>+'BOP PIIE data'!D116</f>
        <v>8517729488200</v>
      </c>
      <c r="E116" s="3">
        <f>+'BOP PIIE data'!E116</f>
        <v>9427741126600</v>
      </c>
      <c r="F116" s="3">
        <f>+'BOP PIIE data'!F116</f>
        <v>16470574044400</v>
      </c>
      <c r="G116" s="3">
        <f>+'BOP PIIE data'!G116</f>
        <v>6408025297500</v>
      </c>
      <c r="H116" s="3">
        <f>+'BOP PIIE data'!H116</f>
        <v>1449409910700</v>
      </c>
      <c r="I116" s="3">
        <f>+'BOP PIIE data'!I116</f>
        <v>2626695296700</v>
      </c>
      <c r="J116" s="3">
        <f>+'BOP PIIE data'!O116</f>
        <v>7793178160629.7197</v>
      </c>
      <c r="K116" s="3">
        <f>+'BOP PIIE data'!P116</f>
        <v>632005181245.39404</v>
      </c>
      <c r="L116" s="3">
        <f t="shared" si="3"/>
        <v>7817036706749.4199</v>
      </c>
      <c r="M116" s="3">
        <f t="shared" si="4"/>
        <v>-12223571282113.41</v>
      </c>
      <c r="N116" s="3">
        <f>+'BOP PIIE data'!K116</f>
        <v>2178453314264.51</v>
      </c>
      <c r="O116" s="3">
        <f>+'BOP PIIE data'!Q116</f>
        <v>-3312572251610.7402</v>
      </c>
      <c r="P116" s="3">
        <f>+'BOP PIIE data'!L116</f>
        <v>5638583392484.9102</v>
      </c>
      <c r="Q116" s="3">
        <f>+'BOP PIIE data'!R116</f>
        <v>-8910999030502.6699</v>
      </c>
      <c r="R116" s="3">
        <f>+'BOP PIIE data'!M116</f>
        <v>-3242075483550.54</v>
      </c>
      <c r="S116" s="3">
        <f>+'BOP PIIE data'!S116</f>
        <v>11307240628436.1</v>
      </c>
      <c r="T116" s="3">
        <f>+'BOP PIIE data'!N116</f>
        <v>-3814130642999.21</v>
      </c>
      <c r="U116" s="5">
        <f>+'BOP PIIE data'!J116</f>
        <v>7025598823700</v>
      </c>
      <c r="V116" s="5">
        <f>+'BOP PIIE data'!T116</f>
        <v>7813450460394.7402</v>
      </c>
      <c r="W116" s="5">
        <f t="shared" si="5"/>
        <v>200</v>
      </c>
      <c r="X116" s="5">
        <f>+J116-K116+L116-M116+R116-S116+T116-V116-'BOP PIIE data'!U116</f>
        <v>1.953125E-3</v>
      </c>
    </row>
    <row r="117" spans="1:24" x14ac:dyDescent="0.2">
      <c r="A117" s="4">
        <v>45566</v>
      </c>
      <c r="B117" s="3">
        <f>+'BOP PIIE data'!B117</f>
        <v>26528938730800</v>
      </c>
      <c r="C117" s="3">
        <f>+'BOP PIIE data'!C117</f>
        <v>26546978098300</v>
      </c>
      <c r="D117" s="3">
        <f>+'BOP PIIE data'!D117</f>
        <v>9237219934900</v>
      </c>
      <c r="E117" s="3">
        <f>+'BOP PIIE data'!E117</f>
        <v>9341786798700</v>
      </c>
      <c r="F117" s="3">
        <f>+'BOP PIIE data'!F117</f>
        <v>15683458550000</v>
      </c>
      <c r="G117" s="3">
        <f>+'BOP PIIE data'!G117</f>
        <v>6263223979900</v>
      </c>
      <c r="H117" s="3">
        <f>+'BOP PIIE data'!H117</f>
        <v>1401704780600</v>
      </c>
      <c r="I117" s="3">
        <f>+'BOP PIIE data'!I117</f>
        <v>2714408942100</v>
      </c>
      <c r="J117" s="3">
        <f>+'BOP PIIE data'!O117</f>
        <v>8169779028141.6602</v>
      </c>
      <c r="K117" s="3">
        <f>+'BOP PIIE data'!P117</f>
        <v>1169146230980.76</v>
      </c>
      <c r="L117" s="3">
        <f t="shared" si="3"/>
        <v>-8017540008284.9297</v>
      </c>
      <c r="M117" s="3">
        <f t="shared" si="4"/>
        <v>-2254788440324.3569</v>
      </c>
      <c r="N117" s="3">
        <f>+'BOP PIIE data'!K117</f>
        <v>-4429304697437.2695</v>
      </c>
      <c r="O117" s="3">
        <f>+'BOP PIIE data'!Q117</f>
        <v>-379138752866.37701</v>
      </c>
      <c r="P117" s="3">
        <f>+'BOP PIIE data'!L117</f>
        <v>-3588235310847.6602</v>
      </c>
      <c r="Q117" s="3">
        <f>+'BOP PIIE data'!R117</f>
        <v>-1875649687457.98</v>
      </c>
      <c r="R117" s="3">
        <f>+'BOP PIIE data'!M117</f>
        <v>1275397438817.05</v>
      </c>
      <c r="S117" s="3">
        <f>+'BOP PIIE data'!S117</f>
        <v>-1206497029551.1201</v>
      </c>
      <c r="T117" s="3">
        <f>+'BOP PIIE data'!N117</f>
        <v>1736927557338.3101</v>
      </c>
      <c r="U117" s="5">
        <f>+'BOP PIIE data'!J117</f>
        <v>7984924177200</v>
      </c>
      <c r="V117" s="5">
        <f>+'BOP PIIE data'!T117</f>
        <v>7574878349123.71</v>
      </c>
      <c r="W117" s="5">
        <f t="shared" si="5"/>
        <v>100</v>
      </c>
      <c r="X117" s="5">
        <f>+J117-K117+L117-M117+R117-S117+T117-V117-'BOP PIIE data'!U117</f>
        <v>1.953125E-3</v>
      </c>
    </row>
    <row r="118" spans="1:24" x14ac:dyDescent="0.2">
      <c r="A118" s="4">
        <v>45658</v>
      </c>
      <c r="B118" s="3">
        <f>+'BOP PIIE data'!B118</f>
        <v>27159832107300</v>
      </c>
      <c r="C118" s="3">
        <f>+'BOP PIIE data'!C118</f>
        <v>28666235218800</v>
      </c>
      <c r="D118" s="3">
        <f>+'BOP PIIE data'!D118</f>
        <v>9110332170100</v>
      </c>
      <c r="E118" s="3">
        <f>+'BOP PIIE data'!E118</f>
        <v>9889837578100</v>
      </c>
      <c r="F118" s="3">
        <f>+'BOP PIIE data'!F118</f>
        <v>17626771259900</v>
      </c>
      <c r="G118" s="3">
        <f>+'BOP PIIE data'!G118</f>
        <v>6662629345100</v>
      </c>
      <c r="H118" s="3">
        <f>+'BOP PIIE data'!H118</f>
        <v>1499339382700</v>
      </c>
      <c r="I118" s="3">
        <f>+'BOP PIIE data'!I118</f>
        <v>2665185906300</v>
      </c>
      <c r="J118" s="3">
        <f>+'BOP PIIE data'!O118</f>
        <v>6743649432348.75</v>
      </c>
      <c r="K118" s="3">
        <f>+'BOP PIIE data'!P118</f>
        <v>1508655605613.03</v>
      </c>
      <c r="L118" s="3">
        <f t="shared" si="3"/>
        <v>5944758702970.9502</v>
      </c>
      <c r="M118" s="3">
        <f t="shared" si="4"/>
        <v>2660871315605.0601</v>
      </c>
      <c r="N118" s="3">
        <f>+'BOP PIIE data'!K118</f>
        <v>2074741298538.1201</v>
      </c>
      <c r="O118" s="3">
        <f>+'BOP PIIE data'!Q118</f>
        <v>-3333223473619.3599</v>
      </c>
      <c r="P118" s="3">
        <f>+'BOP PIIE data'!L118</f>
        <v>3870017404432.8301</v>
      </c>
      <c r="Q118" s="3">
        <f>+'BOP PIIE data'!R118</f>
        <v>5994094789224.4199</v>
      </c>
      <c r="R118" s="3">
        <f>+'BOP PIIE data'!M118</f>
        <v>-3533247939840.6802</v>
      </c>
      <c r="S118" s="3">
        <f>+'BOP PIIE data'!S118</f>
        <v>1245926072789.73</v>
      </c>
      <c r="T118" s="3">
        <f>+'BOP PIIE data'!N118</f>
        <v>666049771283.29395</v>
      </c>
      <c r="U118" s="5">
        <f>+'BOP PIIE data'!J118</f>
        <v>7512386871600</v>
      </c>
      <c r="V118" s="5">
        <f>+'BOP PIIE data'!T118</f>
        <v>5940167194984.5996</v>
      </c>
      <c r="W118" s="5">
        <f t="shared" si="5"/>
        <v>100</v>
      </c>
      <c r="X118" s="5">
        <f>+J118-K118+L118-M118+R118-S118+T118-V118-'BOP PIIE data'!U118</f>
        <v>0</v>
      </c>
    </row>
    <row r="119" spans="1:24" x14ac:dyDescent="0.2">
      <c r="A119" s="4">
        <v>45748</v>
      </c>
      <c r="B119" s="3">
        <f>+'BOP PIIE data'!B119</f>
        <v>26309796195500</v>
      </c>
      <c r="C119" s="3">
        <f>+'BOP PIIE data'!C119</f>
        <v>26498888640200</v>
      </c>
      <c r="D119" s="3">
        <f>+'BOP PIIE data'!D119</f>
        <v>9268706654400</v>
      </c>
      <c r="E119" s="3">
        <f>+'BOP PIIE data'!E119</f>
        <v>9658008819900</v>
      </c>
      <c r="F119" s="3">
        <f>+'BOP PIIE data'!F119</f>
        <v>16234970090500</v>
      </c>
      <c r="G119" s="3">
        <f>+'BOP PIIE data'!G119</f>
        <v>6760981438400</v>
      </c>
      <c r="H119" s="3">
        <f>+'BOP PIIE data'!H119</f>
        <v>1293480817000</v>
      </c>
      <c r="I119" s="3">
        <f>+'BOP PIIE data'!I119</f>
        <v>3001750125300</v>
      </c>
      <c r="J119" s="3">
        <f>+'BOP PIIE data'!O119</f>
        <v>8842662719079.8594</v>
      </c>
      <c r="K119" s="3">
        <f>+'BOP PIIE data'!P119</f>
        <v>1647011781260.8101</v>
      </c>
      <c r="L119" s="3">
        <f t="shared" si="3"/>
        <v>5216417563564.5547</v>
      </c>
      <c r="M119" s="3">
        <f t="shared" si="4"/>
        <v>14080234030432.701</v>
      </c>
      <c r="N119" s="3">
        <f>+'BOP PIIE data'!K119</f>
        <v>-619930362965.35596</v>
      </c>
      <c r="O119" s="3">
        <f>+'BOP PIIE data'!Q119</f>
        <v>5282887759296.4805</v>
      </c>
      <c r="P119" s="3">
        <f>+'BOP PIIE data'!L119</f>
        <v>5836347926529.9102</v>
      </c>
      <c r="Q119" s="3">
        <f>+'BOP PIIE data'!R119</f>
        <v>8797346271136.2207</v>
      </c>
      <c r="R119" s="3">
        <f>+'BOP PIIE data'!M119</f>
        <v>4786551040374.1797</v>
      </c>
      <c r="S119" s="3">
        <f>+'BOP PIIE data'!S119</f>
        <v>-3761266243474.7202</v>
      </c>
      <c r="T119" s="3">
        <f>+'BOP PIIE data'!N119</f>
        <v>1683624214377.6001</v>
      </c>
      <c r="U119" s="5">
        <f>+'BOP PIIE data'!J119</f>
        <v>7187324733500</v>
      </c>
      <c r="V119" s="5">
        <f>+'BOP PIIE data'!T119</f>
        <v>8295279516896.96</v>
      </c>
      <c r="W119" s="5">
        <f t="shared" si="5"/>
        <v>100</v>
      </c>
      <c r="X119" s="5">
        <f>+J119-K119+L119-M119+R119-S119+T119-V119-'BOP PIIE data'!U119</f>
        <v>-3.90625E-3</v>
      </c>
    </row>
    <row r="120" spans="1:24" x14ac:dyDescent="0.2">
      <c r="A120" s="4">
        <v>45839</v>
      </c>
      <c r="B120" s="3">
        <f>+'BOP PIIE data'!B120</f>
        <v>26743927134700</v>
      </c>
      <c r="C120" s="3">
        <f>+'BOP PIIE data'!C120</f>
        <v>26689782752600</v>
      </c>
      <c r="D120" s="3">
        <f>+'BOP PIIE data'!D120</f>
        <v>8782490210600</v>
      </c>
      <c r="E120" s="3">
        <f>+'BOP PIIE data'!E120</f>
        <v>9957637319400</v>
      </c>
      <c r="F120" s="3">
        <f>+'BOP PIIE data'!F120</f>
        <v>17742168840300</v>
      </c>
      <c r="G120" s="3">
        <f>+'BOP PIIE data'!G120</f>
        <v>6868032964700</v>
      </c>
      <c r="H120" s="3">
        <f>+'BOP PIIE data'!H120</f>
        <v>1453773040400</v>
      </c>
      <c r="I120" s="3">
        <f>+'BOP PIIE data'!I120</f>
        <v>2876539490300</v>
      </c>
      <c r="J120" s="3">
        <f>+'BOP PIIE data'!O120</f>
        <v>6377233240629.7197</v>
      </c>
      <c r="K120" s="3">
        <f>+'BOP PIIE data'!P120</f>
        <v>738210587245.39404</v>
      </c>
      <c r="L120" s="3">
        <f t="shared" si="3"/>
        <v>4181689795149.415</v>
      </c>
      <c r="M120" s="3">
        <f t="shared" si="4"/>
        <v>4569992389586.5801</v>
      </c>
      <c r="N120" s="3">
        <f>+'BOP PIIE data'!K120</f>
        <v>195462845464.505</v>
      </c>
      <c r="O120" s="3">
        <f>+'BOP PIIE data'!Q120</f>
        <v>1691241342589.25</v>
      </c>
      <c r="P120" s="3">
        <f>+'BOP PIIE data'!L120</f>
        <v>3986226949684.9102</v>
      </c>
      <c r="Q120" s="3">
        <f>+'BOP PIIE data'!R120</f>
        <v>2878751046997.3301</v>
      </c>
      <c r="R120" s="3">
        <f>+'BOP PIIE data'!M120</f>
        <v>1048149554649.46</v>
      </c>
      <c r="S120" s="3">
        <f>+'BOP PIIE data'!S120</f>
        <v>121590810536.11501</v>
      </c>
      <c r="T120" s="3">
        <f>+'BOP PIIE data'!N120</f>
        <v>1210953657000.79</v>
      </c>
      <c r="U120" s="5">
        <f>+'BOP PIIE data'!J120</f>
        <v>8330366699000</v>
      </c>
      <c r="V120" s="5">
        <f>+'BOP PIIE data'!T120</f>
        <v>9016860981094.7402</v>
      </c>
      <c r="W120" s="5">
        <f t="shared" si="5"/>
        <v>0</v>
      </c>
      <c r="X120" s="5">
        <f>+J120-K120+L120-M120+R120-S120+T120-V120-'BOP PIIE data'!U120</f>
        <v>1.953125E-3</v>
      </c>
    </row>
    <row r="121" spans="1:24" x14ac:dyDescent="0.2">
      <c r="W121" s="5"/>
      <c r="X121" s="5"/>
    </row>
    <row r="122" spans="1:24" x14ac:dyDescent="0.2">
      <c r="W122" s="5"/>
      <c r="X122" s="5"/>
    </row>
    <row r="123" spans="1:24" x14ac:dyDescent="0.2">
      <c r="W123" s="5"/>
      <c r="X123" s="5"/>
    </row>
    <row r="124" spans="1:24" x14ac:dyDescent="0.2">
      <c r="W124" s="5"/>
      <c r="X124" s="5"/>
    </row>
    <row r="125" spans="1:24" x14ac:dyDescent="0.2">
      <c r="W125" s="5"/>
      <c r="X125" s="5"/>
    </row>
    <row r="126" spans="1:24" x14ac:dyDescent="0.2">
      <c r="W126" s="5"/>
      <c r="X126" s="5"/>
    </row>
    <row r="127" spans="1:24" x14ac:dyDescent="0.2">
      <c r="W127" s="5"/>
      <c r="X127" s="5"/>
    </row>
    <row r="128" spans="1:24" x14ac:dyDescent="0.2">
      <c r="W128" s="5"/>
      <c r="X128" s="5"/>
    </row>
    <row r="129" spans="23:24" x14ac:dyDescent="0.2">
      <c r="W129" s="5"/>
      <c r="X129" s="5"/>
    </row>
    <row r="130" spans="23:24" x14ac:dyDescent="0.2">
      <c r="W130" s="5"/>
      <c r="X130" s="5"/>
    </row>
    <row r="131" spans="23:24" x14ac:dyDescent="0.2">
      <c r="W131" s="5"/>
      <c r="X131" s="5"/>
    </row>
    <row r="132" spans="23:24" x14ac:dyDescent="0.2">
      <c r="W132" s="5"/>
      <c r="X132" s="5"/>
    </row>
    <row r="133" spans="23:24" x14ac:dyDescent="0.2">
      <c r="W133" s="5"/>
      <c r="X133" s="5"/>
    </row>
    <row r="134" spans="23:24" x14ac:dyDescent="0.2">
      <c r="W134" s="5"/>
      <c r="X134" s="5"/>
    </row>
    <row r="135" spans="23:24" x14ac:dyDescent="0.2">
      <c r="W135" s="5"/>
      <c r="X135" s="5"/>
    </row>
    <row r="136" spans="23:24" x14ac:dyDescent="0.2">
      <c r="W136" s="5"/>
      <c r="X136" s="5"/>
    </row>
    <row r="137" spans="23:24" x14ac:dyDescent="0.2">
      <c r="W137" s="5"/>
      <c r="X137" s="5"/>
    </row>
    <row r="138" spans="23:24" x14ac:dyDescent="0.2">
      <c r="W138" s="5"/>
      <c r="X138" s="5"/>
    </row>
    <row r="139" spans="23:24" x14ac:dyDescent="0.2">
      <c r="W139" s="5"/>
      <c r="X139" s="5"/>
    </row>
    <row r="140" spans="23:24" x14ac:dyDescent="0.2">
      <c r="W140" s="5"/>
      <c r="X140" s="5"/>
    </row>
    <row r="141" spans="23:24" x14ac:dyDescent="0.2">
      <c r="W141" s="5"/>
      <c r="X141" s="5"/>
    </row>
    <row r="142" spans="23:24" x14ac:dyDescent="0.2">
      <c r="W142" s="5"/>
      <c r="X142" s="5"/>
    </row>
    <row r="143" spans="23:24" x14ac:dyDescent="0.2">
      <c r="W143" s="5"/>
      <c r="X143" s="5"/>
    </row>
    <row r="144" spans="23:24" x14ac:dyDescent="0.2">
      <c r="W144" s="5"/>
      <c r="X144" s="5"/>
    </row>
    <row r="145" spans="23:24" x14ac:dyDescent="0.2">
      <c r="W145" s="5"/>
      <c r="X145" s="5"/>
    </row>
    <row r="146" spans="23:24" x14ac:dyDescent="0.2">
      <c r="W146" s="5"/>
      <c r="X146" s="5"/>
    </row>
    <row r="147" spans="23:24" x14ac:dyDescent="0.2">
      <c r="W147" s="5"/>
      <c r="X147" s="5"/>
    </row>
    <row r="148" spans="23:24" x14ac:dyDescent="0.2">
      <c r="W148" s="5"/>
      <c r="X148" s="5"/>
    </row>
    <row r="149" spans="23:24" x14ac:dyDescent="0.2">
      <c r="W149" s="5"/>
      <c r="X149" s="5"/>
    </row>
    <row r="150" spans="23:24" x14ac:dyDescent="0.2">
      <c r="W150" s="5"/>
      <c r="X150" s="5"/>
    </row>
    <row r="151" spans="23:24" x14ac:dyDescent="0.2">
      <c r="W151" s="5"/>
      <c r="X151" s="5"/>
    </row>
    <row r="152" spans="23:24" x14ac:dyDescent="0.2">
      <c r="W152" s="5"/>
      <c r="X152" s="5"/>
    </row>
    <row r="153" spans="23:24" x14ac:dyDescent="0.2">
      <c r="W153" s="5"/>
      <c r="X153" s="5"/>
    </row>
    <row r="154" spans="23:24" x14ac:dyDescent="0.2">
      <c r="W154" s="5"/>
      <c r="X154" s="5"/>
    </row>
    <row r="155" spans="23:24" x14ac:dyDescent="0.2">
      <c r="W155" s="5"/>
      <c r="X155" s="5"/>
    </row>
    <row r="156" spans="23:24" x14ac:dyDescent="0.2">
      <c r="W156" s="5"/>
      <c r="X156" s="5"/>
    </row>
    <row r="157" spans="23:24" x14ac:dyDescent="0.2">
      <c r="W157" s="5"/>
      <c r="X157" s="5"/>
    </row>
    <row r="158" spans="23:24" x14ac:dyDescent="0.2">
      <c r="W158" s="5"/>
      <c r="X158" s="5"/>
    </row>
    <row r="159" spans="23:24" x14ac:dyDescent="0.2">
      <c r="W159" s="5"/>
      <c r="X159" s="5"/>
    </row>
    <row r="160" spans="23:24" x14ac:dyDescent="0.2">
      <c r="W160" s="5"/>
      <c r="X160" s="5"/>
    </row>
    <row r="161" spans="23:24" x14ac:dyDescent="0.2">
      <c r="W161" s="5"/>
      <c r="X161" s="5"/>
    </row>
    <row r="162" spans="23:24" x14ac:dyDescent="0.2">
      <c r="W162" s="5"/>
      <c r="X162" s="5"/>
    </row>
    <row r="163" spans="23:24" x14ac:dyDescent="0.2">
      <c r="W163" s="5"/>
      <c r="X163" s="5"/>
    </row>
    <row r="164" spans="23:24" x14ac:dyDescent="0.2">
      <c r="W164" s="5"/>
      <c r="X164" s="5"/>
    </row>
    <row r="165" spans="23:24" x14ac:dyDescent="0.2">
      <c r="W165" s="5"/>
      <c r="X165" s="5"/>
    </row>
    <row r="166" spans="23:24" x14ac:dyDescent="0.2">
      <c r="W166" s="5"/>
      <c r="X166" s="5"/>
    </row>
    <row r="167" spans="23:24" x14ac:dyDescent="0.2">
      <c r="W167" s="5"/>
      <c r="X167" s="5"/>
    </row>
    <row r="168" spans="23:24" x14ac:dyDescent="0.2">
      <c r="W168" s="5"/>
      <c r="X168" s="5"/>
    </row>
    <row r="169" spans="23:24" x14ac:dyDescent="0.2">
      <c r="W169" s="5"/>
      <c r="X169" s="5"/>
    </row>
    <row r="170" spans="23:24" x14ac:dyDescent="0.2">
      <c r="W170" s="5"/>
      <c r="X170" s="5"/>
    </row>
    <row r="171" spans="23:24" x14ac:dyDescent="0.2">
      <c r="W171" s="5"/>
      <c r="X171" s="5"/>
    </row>
    <row r="172" spans="23:24" x14ac:dyDescent="0.2">
      <c r="W172" s="5"/>
      <c r="X172" s="5"/>
    </row>
    <row r="173" spans="23:24" x14ac:dyDescent="0.2">
      <c r="W173" s="5"/>
      <c r="X173" s="5"/>
    </row>
    <row r="174" spans="23:24" x14ac:dyDescent="0.2">
      <c r="W174" s="5"/>
      <c r="X174" s="5"/>
    </row>
    <row r="175" spans="23:24" x14ac:dyDescent="0.2">
      <c r="W175" s="5"/>
      <c r="X175" s="5"/>
    </row>
    <row r="176" spans="23:24" x14ac:dyDescent="0.2">
      <c r="W176" s="5"/>
      <c r="X176" s="5"/>
    </row>
    <row r="177" spans="23:24" x14ac:dyDescent="0.2">
      <c r="W177" s="5"/>
      <c r="X177" s="5"/>
    </row>
    <row r="178" spans="23:24" x14ac:dyDescent="0.2">
      <c r="W178" s="5"/>
      <c r="X178" s="5"/>
    </row>
    <row r="179" spans="23:24" x14ac:dyDescent="0.2">
      <c r="W179" s="5"/>
      <c r="X179" s="5"/>
    </row>
    <row r="180" spans="23:24" x14ac:dyDescent="0.2">
      <c r="W180" s="5"/>
      <c r="X180" s="5"/>
    </row>
    <row r="181" spans="23:24" x14ac:dyDescent="0.2">
      <c r="W181" s="5"/>
      <c r="X181" s="5"/>
    </row>
    <row r="182" spans="23:24" x14ac:dyDescent="0.2">
      <c r="W182" s="5"/>
      <c r="X182" s="5"/>
    </row>
    <row r="183" spans="23:24" x14ac:dyDescent="0.2">
      <c r="W183" s="5"/>
      <c r="X183" s="5"/>
    </row>
    <row r="184" spans="23:24" x14ac:dyDescent="0.2">
      <c r="W184" s="5"/>
      <c r="X184" s="5"/>
    </row>
    <row r="185" spans="23:24" x14ac:dyDescent="0.2">
      <c r="W185" s="5"/>
      <c r="X185" s="5"/>
    </row>
    <row r="186" spans="23:24" x14ac:dyDescent="0.2">
      <c r="W186" s="5"/>
      <c r="X186" s="5"/>
    </row>
    <row r="187" spans="23:24" x14ac:dyDescent="0.2">
      <c r="W187" s="5"/>
      <c r="X187" s="5"/>
    </row>
    <row r="188" spans="23:24" x14ac:dyDescent="0.2">
      <c r="W188" s="5"/>
      <c r="X188" s="5"/>
    </row>
    <row r="189" spans="23:24" x14ac:dyDescent="0.2">
      <c r="W189" s="5"/>
      <c r="X189" s="5"/>
    </row>
    <row r="190" spans="23:24" x14ac:dyDescent="0.2">
      <c r="W190" s="5"/>
      <c r="X190" s="5"/>
    </row>
    <row r="191" spans="23:24" x14ac:dyDescent="0.2">
      <c r="W191" s="5"/>
      <c r="X191" s="5"/>
    </row>
    <row r="192" spans="23:24" x14ac:dyDescent="0.2">
      <c r="W192" s="5"/>
      <c r="X192" s="5"/>
    </row>
    <row r="193" spans="23:24" x14ac:dyDescent="0.2">
      <c r="W193" s="5"/>
      <c r="X193" s="5"/>
    </row>
    <row r="194" spans="23:24" x14ac:dyDescent="0.2">
      <c r="W194" s="5"/>
      <c r="X194" s="5"/>
    </row>
    <row r="195" spans="23:24" x14ac:dyDescent="0.2">
      <c r="W195" s="5"/>
      <c r="X195" s="5"/>
    </row>
    <row r="196" spans="23:24" x14ac:dyDescent="0.2">
      <c r="W196" s="5"/>
      <c r="X196" s="5"/>
    </row>
    <row r="197" spans="23:24" x14ac:dyDescent="0.2">
      <c r="W197" s="5"/>
      <c r="X197" s="5"/>
    </row>
    <row r="198" spans="23:24" x14ac:dyDescent="0.2">
      <c r="W198" s="5"/>
      <c r="X198" s="5"/>
    </row>
    <row r="199" spans="23:24" x14ac:dyDescent="0.2">
      <c r="W199" s="5"/>
      <c r="X199" s="5"/>
    </row>
    <row r="200" spans="23:24" x14ac:dyDescent="0.2">
      <c r="W200" s="5"/>
      <c r="X200" s="5"/>
    </row>
    <row r="201" spans="23:24" x14ac:dyDescent="0.2">
      <c r="W201" s="5"/>
      <c r="X201" s="5"/>
    </row>
    <row r="202" spans="23:24" x14ac:dyDescent="0.2">
      <c r="W202" s="5"/>
      <c r="X202" s="5"/>
    </row>
    <row r="203" spans="23:24" x14ac:dyDescent="0.2">
      <c r="W203" s="5"/>
      <c r="X203" s="5"/>
    </row>
    <row r="204" spans="23:24" x14ac:dyDescent="0.2">
      <c r="W204" s="5"/>
      <c r="X204" s="5"/>
    </row>
    <row r="205" spans="23:24" x14ac:dyDescent="0.2">
      <c r="W205" s="5"/>
      <c r="X205" s="5"/>
    </row>
    <row r="206" spans="23:24" x14ac:dyDescent="0.2">
      <c r="W206" s="5"/>
      <c r="X206" s="5"/>
    </row>
    <row r="207" spans="23:24" x14ac:dyDescent="0.2">
      <c r="W207" s="5"/>
      <c r="X207" s="5"/>
    </row>
    <row r="208" spans="23:24" x14ac:dyDescent="0.2">
      <c r="W208" s="5"/>
      <c r="X208" s="5"/>
    </row>
    <row r="209" spans="23:24" x14ac:dyDescent="0.2">
      <c r="W209" s="5"/>
      <c r="X209" s="5"/>
    </row>
    <row r="210" spans="23:24" x14ac:dyDescent="0.2">
      <c r="W210" s="5"/>
      <c r="X210" s="5"/>
    </row>
    <row r="211" spans="23:24" x14ac:dyDescent="0.2">
      <c r="W211" s="5"/>
      <c r="X211" s="5"/>
    </row>
    <row r="212" spans="23:24" x14ac:dyDescent="0.2">
      <c r="W212" s="5"/>
      <c r="X212" s="5"/>
    </row>
    <row r="213" spans="23:24" x14ac:dyDescent="0.2">
      <c r="W213" s="5"/>
      <c r="X213" s="5"/>
    </row>
    <row r="214" spans="23:24" x14ac:dyDescent="0.2">
      <c r="W214" s="5"/>
      <c r="X214" s="5"/>
    </row>
    <row r="215" spans="23:24" x14ac:dyDescent="0.2">
      <c r="W215" s="5"/>
      <c r="X215" s="5"/>
    </row>
    <row r="216" spans="23:24" x14ac:dyDescent="0.2">
      <c r="W216" s="5"/>
      <c r="X216" s="5"/>
    </row>
    <row r="217" spans="23:24" x14ac:dyDescent="0.2">
      <c r="W217" s="5"/>
      <c r="X217" s="5"/>
    </row>
    <row r="218" spans="23:24" x14ac:dyDescent="0.2">
      <c r="W218" s="5"/>
      <c r="X218" s="5"/>
    </row>
    <row r="219" spans="23:24" x14ac:dyDescent="0.2">
      <c r="W219" s="5"/>
      <c r="X219" s="5"/>
    </row>
    <row r="220" spans="23:24" x14ac:dyDescent="0.2">
      <c r="W220" s="5"/>
      <c r="X220" s="5"/>
    </row>
    <row r="221" spans="23:24" x14ac:dyDescent="0.2">
      <c r="W221" s="5"/>
      <c r="X221" s="5"/>
    </row>
    <row r="222" spans="23:24" x14ac:dyDescent="0.2">
      <c r="W222" s="5"/>
      <c r="X222" s="5"/>
    </row>
    <row r="223" spans="23:24" x14ac:dyDescent="0.2">
      <c r="W223" s="5"/>
      <c r="X223" s="5"/>
    </row>
    <row r="224" spans="23:24" x14ac:dyDescent="0.2">
      <c r="W224" s="5"/>
      <c r="X224" s="5"/>
    </row>
    <row r="225" spans="23:24" x14ac:dyDescent="0.2">
      <c r="W225" s="5"/>
      <c r="X225" s="5"/>
    </row>
    <row r="226" spans="23:24" x14ac:dyDescent="0.2">
      <c r="W226" s="5"/>
      <c r="X226" s="5"/>
    </row>
    <row r="227" spans="23:24" x14ac:dyDescent="0.2">
      <c r="W227" s="5"/>
      <c r="X227" s="5"/>
    </row>
    <row r="228" spans="23:24" x14ac:dyDescent="0.2">
      <c r="W228" s="5"/>
      <c r="X228" s="5"/>
    </row>
    <row r="229" spans="23:24" x14ac:dyDescent="0.2">
      <c r="W229" s="5"/>
      <c r="X229" s="5"/>
    </row>
    <row r="230" spans="23:24" x14ac:dyDescent="0.2">
      <c r="W230" s="5"/>
      <c r="X230" s="5"/>
    </row>
    <row r="231" spans="23:24" x14ac:dyDescent="0.2">
      <c r="W231" s="5"/>
      <c r="X231" s="5"/>
    </row>
    <row r="232" spans="23:24" x14ac:dyDescent="0.2">
      <c r="W232" s="5"/>
      <c r="X232" s="5"/>
    </row>
    <row r="233" spans="23:24" x14ac:dyDescent="0.2">
      <c r="W233" s="5"/>
      <c r="X233" s="5"/>
    </row>
    <row r="234" spans="23:24" x14ac:dyDescent="0.2">
      <c r="W234" s="5"/>
      <c r="X234" s="5"/>
    </row>
    <row r="235" spans="23:24" x14ac:dyDescent="0.2">
      <c r="W235" s="5"/>
      <c r="X235" s="5"/>
    </row>
    <row r="236" spans="23:24" x14ac:dyDescent="0.2">
      <c r="W236" s="5"/>
      <c r="X236" s="5"/>
    </row>
    <row r="237" spans="23:24" x14ac:dyDescent="0.2">
      <c r="W237" s="5"/>
      <c r="X237" s="5"/>
    </row>
    <row r="238" spans="23:24" x14ac:dyDescent="0.2">
      <c r="W238" s="5"/>
      <c r="X238" s="5"/>
    </row>
    <row r="239" spans="23:24" x14ac:dyDescent="0.2">
      <c r="W239" s="5"/>
      <c r="X239" s="5"/>
    </row>
    <row r="240" spans="23:24" x14ac:dyDescent="0.2">
      <c r="W240" s="5"/>
      <c r="X240" s="5"/>
    </row>
    <row r="241" spans="23:24" x14ac:dyDescent="0.2">
      <c r="W241" s="5"/>
      <c r="X241" s="5"/>
    </row>
    <row r="242" spans="23:24" x14ac:dyDescent="0.2">
      <c r="W242" s="5"/>
      <c r="X242" s="5"/>
    </row>
    <row r="243" spans="23:24" x14ac:dyDescent="0.2">
      <c r="W243" s="5"/>
      <c r="X243" s="5"/>
    </row>
    <row r="244" spans="23:24" x14ac:dyDescent="0.2">
      <c r="W244" s="5"/>
      <c r="X244" s="5"/>
    </row>
    <row r="245" spans="23:24" x14ac:dyDescent="0.2">
      <c r="W245" s="5"/>
      <c r="X245" s="5"/>
    </row>
    <row r="246" spans="23:24" x14ac:dyDescent="0.2">
      <c r="W246" s="5"/>
      <c r="X246" s="5"/>
    </row>
    <row r="247" spans="23:24" x14ac:dyDescent="0.2">
      <c r="W247" s="5"/>
      <c r="X247" s="5"/>
    </row>
    <row r="248" spans="23:24" x14ac:dyDescent="0.2">
      <c r="W248" s="5"/>
      <c r="X248" s="5"/>
    </row>
    <row r="249" spans="23:24" x14ac:dyDescent="0.2">
      <c r="W249" s="5"/>
      <c r="X249" s="5"/>
    </row>
    <row r="250" spans="23:24" x14ac:dyDescent="0.2">
      <c r="W250" s="5"/>
      <c r="X250" s="5"/>
    </row>
    <row r="251" spans="23:24" x14ac:dyDescent="0.2">
      <c r="W251" s="5"/>
      <c r="X251" s="5"/>
    </row>
    <row r="252" spans="23:24" x14ac:dyDescent="0.2">
      <c r="W252" s="5"/>
      <c r="X252" s="5"/>
    </row>
    <row r="253" spans="23:24" x14ac:dyDescent="0.2">
      <c r="W253" s="5"/>
      <c r="X253" s="5"/>
    </row>
    <row r="254" spans="23:24" x14ac:dyDescent="0.2">
      <c r="W254" s="5"/>
      <c r="X254" s="5"/>
    </row>
    <row r="255" spans="23:24" x14ac:dyDescent="0.2">
      <c r="W255" s="5"/>
      <c r="X255" s="5"/>
    </row>
    <row r="256" spans="23:24" x14ac:dyDescent="0.2">
      <c r="W256" s="5"/>
      <c r="X256" s="5"/>
    </row>
    <row r="257" spans="23:24" x14ac:dyDescent="0.2">
      <c r="W257" s="5"/>
      <c r="X257" s="5"/>
    </row>
    <row r="258" spans="23:24" x14ac:dyDescent="0.2">
      <c r="W258" s="5"/>
      <c r="X258" s="5"/>
    </row>
    <row r="259" spans="23:24" x14ac:dyDescent="0.2">
      <c r="W259" s="5"/>
      <c r="X259" s="5"/>
    </row>
    <row r="260" spans="23:24" x14ac:dyDescent="0.2">
      <c r="W260" s="5"/>
      <c r="X260" s="5"/>
    </row>
    <row r="261" spans="23:24" x14ac:dyDescent="0.2">
      <c r="W261" s="5"/>
      <c r="X261" s="5"/>
    </row>
    <row r="262" spans="23:24" x14ac:dyDescent="0.2">
      <c r="W262" s="5"/>
      <c r="X262" s="5"/>
    </row>
    <row r="263" spans="23:24" x14ac:dyDescent="0.2">
      <c r="W263" s="5"/>
      <c r="X26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A4E0C-9EBA-4D7D-9B40-F25E062ED8F3}">
  <dimension ref="A1:N47"/>
  <sheetViews>
    <sheetView topLeftCell="F1" workbookViewId="0">
      <selection activeCell="N2" sqref="N2"/>
    </sheetView>
  </sheetViews>
  <sheetFormatPr baseColWidth="10" defaultColWidth="8.83203125" defaultRowHeight="15" x14ac:dyDescent="0.2"/>
  <cols>
    <col min="1" max="1" width="13.5" customWidth="1"/>
    <col min="2" max="2" width="15.6640625" bestFit="1" customWidth="1"/>
    <col min="3" max="3" width="17.83203125" bestFit="1" customWidth="1"/>
    <col min="4" max="6" width="18.83203125" bestFit="1" customWidth="1"/>
    <col min="7" max="7" width="20.1640625" customWidth="1"/>
    <col min="8" max="12" width="18.83203125" bestFit="1" customWidth="1"/>
    <col min="13" max="13" width="14.6640625" customWidth="1"/>
    <col min="14" max="14" width="20.83203125" bestFit="1" customWidth="1"/>
  </cols>
  <sheetData>
    <row r="1" spans="1:14" ht="80" x14ac:dyDescent="0.2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316</v>
      </c>
      <c r="N1" s="1" t="s">
        <v>317</v>
      </c>
    </row>
    <row r="2" spans="1:14" x14ac:dyDescent="0.2">
      <c r="A2" s="4">
        <v>41640</v>
      </c>
      <c r="B2" s="3">
        <f>+'IIP PIIE data'!B2</f>
        <v>120690240748551</v>
      </c>
      <c r="C2" s="3">
        <f>+'IIP PIIE data'!C2</f>
        <v>22485594953770.398</v>
      </c>
      <c r="D2" s="3">
        <f>+'IIP PIIE data'!D2</f>
        <v>350398002835807</v>
      </c>
      <c r="E2" s="3">
        <f>+'IIP PIIE data'!E2</f>
        <v>243312018898012</v>
      </c>
      <c r="F2" s="3">
        <f>+'IIP PIIE data'!F2</f>
        <v>122416252734178</v>
      </c>
      <c r="G2" s="3">
        <f>+'IIP PIIE data'!G2</f>
        <v>142365026947053</v>
      </c>
      <c r="H2" s="3">
        <f>+'IIP PIIE data'!H2</f>
        <v>227981750100797</v>
      </c>
      <c r="I2" s="3">
        <f>+'IIP PIIE data'!I2</f>
        <v>100946991950968</v>
      </c>
      <c r="J2" s="3">
        <f>+'IIP PIIE data'!J2</f>
        <v>162800513670784</v>
      </c>
      <c r="K2" s="3">
        <f>+'IIP PIIE data'!K2</f>
        <v>179529138134128</v>
      </c>
      <c r="L2" s="3">
        <f>+'IIP PIIE data'!L2</f>
        <v>132094275801294</v>
      </c>
      <c r="M2" s="3">
        <f>+'IIP PIIE data'!M2</f>
        <v>318889686005270</v>
      </c>
      <c r="N2" s="5">
        <f>+B2-C2+D2-E2+J2-K2+L2-M2</f>
        <v>1766595065255.625</v>
      </c>
    </row>
    <row r="3" spans="1:14" x14ac:dyDescent="0.2">
      <c r="A3" s="4">
        <v>41730</v>
      </c>
      <c r="B3" s="3">
        <f>+'IIP PIIE data'!B3</f>
        <v>120762677300481</v>
      </c>
      <c r="C3" s="3">
        <f>+'IIP PIIE data'!C3</f>
        <v>22665085687739.199</v>
      </c>
      <c r="D3" s="3">
        <f>+'IIP PIIE data'!D3</f>
        <v>351725834174362</v>
      </c>
      <c r="E3" s="3">
        <f>+'IIP PIIE data'!E3</f>
        <v>248342987691241</v>
      </c>
      <c r="F3" s="3">
        <f>+'IIP PIIE data'!F3</f>
        <v>122209211237505</v>
      </c>
      <c r="G3" s="3">
        <f>+'IIP PIIE data'!G3</f>
        <v>144478874977560</v>
      </c>
      <c r="H3" s="3">
        <f>+'IIP PIIE data'!H3</f>
        <v>229516622936617</v>
      </c>
      <c r="I3" s="3">
        <f>+'IIP PIIE data'!I3</f>
        <v>103864112714517</v>
      </c>
      <c r="J3" s="3">
        <f>+'IIP PIIE data'!J3</f>
        <v>165471643422138</v>
      </c>
      <c r="K3" s="3">
        <f>+'IIP PIIE data'!K3</f>
        <v>190026927061701</v>
      </c>
      <c r="L3" s="3">
        <f>+'IIP PIIE data'!L3</f>
        <v>129697655540878</v>
      </c>
      <c r="M3" s="3">
        <f>+'IIP PIIE data'!M3</f>
        <v>307126009494936</v>
      </c>
      <c r="N3" s="5">
        <f t="shared" ref="N3:N47" si="0">+B3-C3+D3-E3+J3-K3+L3-M3</f>
        <v>-503199497758.1875</v>
      </c>
    </row>
    <row r="4" spans="1:14" x14ac:dyDescent="0.2">
      <c r="A4" s="4">
        <v>41821</v>
      </c>
      <c r="B4" s="3">
        <f>+'IIP PIIE data'!B4</f>
        <v>130367370206891</v>
      </c>
      <c r="C4" s="3">
        <f>+'IIP PIIE data'!C4</f>
        <v>23411791462777.398</v>
      </c>
      <c r="D4" s="3">
        <f>+'IIP PIIE data'!D4</f>
        <v>372785308429873</v>
      </c>
      <c r="E4" s="3">
        <f>+'IIP PIIE data'!E4</f>
        <v>266927589367998</v>
      </c>
      <c r="F4" s="3">
        <f>+'IIP PIIE data'!F4</f>
        <v>132283354688998</v>
      </c>
      <c r="G4" s="3">
        <f>+'IIP PIIE data'!G4</f>
        <v>157013926907483</v>
      </c>
      <c r="H4" s="3">
        <f>+'IIP PIIE data'!H4</f>
        <v>240501953740804</v>
      </c>
      <c r="I4" s="3">
        <f>+'IIP PIIE data'!I4</f>
        <v>109913662459683</v>
      </c>
      <c r="J4" s="3">
        <f>+'IIP PIIE data'!J4</f>
        <v>173583873196023</v>
      </c>
      <c r="K4" s="3">
        <f>+'IIP PIIE data'!K4</f>
        <v>197631635233708</v>
      </c>
      <c r="L4" s="3">
        <f>+'IIP PIIE data'!L4</f>
        <v>138584410033933</v>
      </c>
      <c r="M4" s="3">
        <f>+'IIP PIIE data'!M4</f>
        <v>323947345446914</v>
      </c>
      <c r="N4" s="5">
        <f t="shared" si="0"/>
        <v>3402600355322.625</v>
      </c>
    </row>
    <row r="5" spans="1:14" x14ac:dyDescent="0.2">
      <c r="A5" s="4">
        <v>41913</v>
      </c>
      <c r="B5" s="3">
        <f>+'IIP PIIE data'!B5</f>
        <v>142240061632078</v>
      </c>
      <c r="C5" s="3">
        <f>+'IIP PIIE data'!C5</f>
        <v>23795563263713</v>
      </c>
      <c r="D5" s="3">
        <f>+'IIP PIIE data'!D5</f>
        <v>396921001525958</v>
      </c>
      <c r="E5" s="3">
        <f>+'IIP PIIE data'!E5</f>
        <v>281440309075749</v>
      </c>
      <c r="F5" s="3">
        <f>+'IIP PIIE data'!F5</f>
        <v>142454706172320</v>
      </c>
      <c r="G5" s="3">
        <f>+'IIP PIIE data'!G5</f>
        <v>166129331929904</v>
      </c>
      <c r="H5" s="3">
        <f>+'IIP PIIE data'!H5</f>
        <v>254466295353781</v>
      </c>
      <c r="I5" s="3">
        <f>+'IIP PIIE data'!I5</f>
        <v>115310977145832</v>
      </c>
      <c r="J5" s="3">
        <f>+'IIP PIIE data'!J5</f>
        <v>187270242810055</v>
      </c>
      <c r="K5" s="3">
        <f>+'IIP PIIE data'!K5</f>
        <v>217193931177462</v>
      </c>
      <c r="L5" s="3">
        <f>+'IIP PIIE data'!L5</f>
        <v>150874214623895</v>
      </c>
      <c r="M5" s="3">
        <f>+'IIP PIIE data'!M5</f>
        <v>352520898879880</v>
      </c>
      <c r="N5" s="5">
        <f t="shared" si="0"/>
        <v>2354818195182</v>
      </c>
    </row>
    <row r="6" spans="1:14" x14ac:dyDescent="0.2">
      <c r="A6" s="4">
        <v>42005</v>
      </c>
      <c r="B6" s="3">
        <f>+'IIP PIIE data'!B6</f>
        <v>143538552859551</v>
      </c>
      <c r="C6" s="3">
        <f>+'IIP PIIE data'!C6</f>
        <v>24343643684770.398</v>
      </c>
      <c r="D6" s="3">
        <f>+'IIP PIIE data'!D6</f>
        <v>406847385680807</v>
      </c>
      <c r="E6" s="3">
        <f>+'IIP PIIE data'!E6</f>
        <v>311237913258012</v>
      </c>
      <c r="F6" s="3">
        <f>+'IIP PIIE data'!F6</f>
        <v>151761488170178</v>
      </c>
      <c r="G6" s="3">
        <f>+'IIP PIIE data'!G6</f>
        <v>189832787822053</v>
      </c>
      <c r="H6" s="3">
        <f>+'IIP PIIE data'!H6</f>
        <v>255085897509797</v>
      </c>
      <c r="I6" s="3">
        <f>+'IIP PIIE data'!I6</f>
        <v>121405125435968</v>
      </c>
      <c r="J6" s="3">
        <f>+'IIP PIIE data'!J6</f>
        <v>184617310581784</v>
      </c>
      <c r="K6" s="3">
        <f>+'IIP PIIE data'!K6</f>
        <v>213644595135128</v>
      </c>
      <c r="L6" s="3">
        <f>+'IIP PIIE data'!L6</f>
        <v>150052493801294</v>
      </c>
      <c r="M6" s="3">
        <f>+'IIP PIIE data'!M6</f>
        <v>332959628673270</v>
      </c>
      <c r="N6" s="5">
        <f t="shared" si="0"/>
        <v>2869962172255.625</v>
      </c>
    </row>
    <row r="7" spans="1:14" x14ac:dyDescent="0.2">
      <c r="A7" s="4">
        <v>42095</v>
      </c>
      <c r="B7" s="3">
        <f>+'IIP PIIE data'!B7</f>
        <v>148237340658481</v>
      </c>
      <c r="C7" s="3">
        <f>+'IIP PIIE data'!C7</f>
        <v>24237137482739.199</v>
      </c>
      <c r="D7" s="3">
        <f>+'IIP PIIE data'!D7</f>
        <v>404014920692362</v>
      </c>
      <c r="E7" s="3">
        <f>+'IIP PIIE data'!E7</f>
        <v>316510070659241</v>
      </c>
      <c r="F7" s="3">
        <f>+'IIP PIIE data'!F7</f>
        <v>151719162148505</v>
      </c>
      <c r="G7" s="3">
        <f>+'IIP PIIE data'!G7</f>
        <v>198083959700560</v>
      </c>
      <c r="H7" s="3">
        <f>+'IIP PIIE data'!H7</f>
        <v>252295758543617</v>
      </c>
      <c r="I7" s="3">
        <f>+'IIP PIIE data'!I7</f>
        <v>118426110958517</v>
      </c>
      <c r="J7" s="3">
        <f>+'IIP PIIE data'!J7</f>
        <v>181308562722138</v>
      </c>
      <c r="K7" s="3">
        <f>+'IIP PIIE data'!K7</f>
        <v>216069808302701</v>
      </c>
      <c r="L7" s="3">
        <f>+'IIP PIIE data'!L7</f>
        <v>151616401540878</v>
      </c>
      <c r="M7" s="3">
        <f>+'IIP PIIE data'!M7</f>
        <v>327330432718936</v>
      </c>
      <c r="N7" s="5">
        <f t="shared" si="0"/>
        <v>1029776450241.8125</v>
      </c>
    </row>
    <row r="8" spans="1:14" x14ac:dyDescent="0.2">
      <c r="A8" s="4">
        <v>42186</v>
      </c>
      <c r="B8" s="3">
        <f>+'IIP PIIE data'!B8</f>
        <v>148156687306891</v>
      </c>
      <c r="C8" s="3">
        <f>+'IIP PIIE data'!C8</f>
        <v>24106228893777.398</v>
      </c>
      <c r="D8" s="3">
        <f>+'IIP PIIE data'!D8</f>
        <v>402858549675873</v>
      </c>
      <c r="E8" s="3">
        <f>+'IIP PIIE data'!E8</f>
        <v>296285028053998</v>
      </c>
      <c r="F8" s="3">
        <f>+'IIP PIIE data'!F8</f>
        <v>148486209412998</v>
      </c>
      <c r="G8" s="3">
        <f>+'IIP PIIE data'!G8</f>
        <v>170328330674483</v>
      </c>
      <c r="H8" s="3">
        <f>+'IIP PIIE data'!H8</f>
        <v>254372340262804</v>
      </c>
      <c r="I8" s="3">
        <f>+'IIP PIIE data'!I8</f>
        <v>125956697379683</v>
      </c>
      <c r="J8" s="3">
        <f>+'IIP PIIE data'!J8</f>
        <v>178162109769023</v>
      </c>
      <c r="K8" s="3">
        <f>+'IIP PIIE data'!K8</f>
        <v>216832936290708</v>
      </c>
      <c r="L8" s="3">
        <f>+'IIP PIIE data'!L8</f>
        <v>150264057033933</v>
      </c>
      <c r="M8" s="3">
        <f>+'IIP PIIE data'!M8</f>
        <v>340883012009914</v>
      </c>
      <c r="N8" s="5">
        <f t="shared" si="0"/>
        <v>1334198537322.625</v>
      </c>
    </row>
    <row r="9" spans="1:14" x14ac:dyDescent="0.2">
      <c r="A9" s="4">
        <v>42278</v>
      </c>
      <c r="B9" s="3">
        <f>+'IIP PIIE data'!B9</f>
        <v>152075456068078</v>
      </c>
      <c r="C9" s="3">
        <f>+'IIP PIIE data'!C9</f>
        <v>24817769095713</v>
      </c>
      <c r="D9" s="3">
        <f>+'IIP PIIE data'!D9</f>
        <v>410658353263958</v>
      </c>
      <c r="E9" s="3">
        <f>+'IIP PIIE data'!E9</f>
        <v>316998799821749</v>
      </c>
      <c r="F9" s="3">
        <f>+'IIP PIIE data'!F9</f>
        <v>152492610298320</v>
      </c>
      <c r="G9" s="3">
        <f>+'IIP PIIE data'!G9</f>
        <v>183905040910904</v>
      </c>
      <c r="H9" s="3">
        <f>+'IIP PIIE data'!H9</f>
        <v>258165742965781</v>
      </c>
      <c r="I9" s="3">
        <f>+'IIP PIIE data'!I9</f>
        <v>133093758910832</v>
      </c>
      <c r="J9" s="3">
        <f>+'IIP PIIE data'!J9</f>
        <v>185334500233055</v>
      </c>
      <c r="K9" s="3">
        <f>+'IIP PIIE data'!K9</f>
        <v>226303627334462</v>
      </c>
      <c r="L9" s="3">
        <f>+'IIP PIIE data'!L9</f>
        <v>148347285623895</v>
      </c>
      <c r="M9" s="3">
        <f>+'IIP PIIE data'!M9</f>
        <v>328595672509880</v>
      </c>
      <c r="N9" s="5">
        <f t="shared" si="0"/>
        <v>-300273572818</v>
      </c>
    </row>
    <row r="10" spans="1:14" x14ac:dyDescent="0.2">
      <c r="A10" s="4">
        <v>42370</v>
      </c>
      <c r="B10" s="3">
        <f>+'IIP PIIE data'!B10</f>
        <v>150084888089551</v>
      </c>
      <c r="C10" s="3">
        <f>+'IIP PIIE data'!C10</f>
        <v>25967373597770.398</v>
      </c>
      <c r="D10" s="3">
        <f>+'IIP PIIE data'!D10</f>
        <v>419306836473807</v>
      </c>
      <c r="E10" s="3">
        <f>+'IIP PIIE data'!E10</f>
        <v>296166285985012</v>
      </c>
      <c r="F10" s="3">
        <f>+'IIP PIIE data'!F10</f>
        <v>154204729082178</v>
      </c>
      <c r="G10" s="3">
        <f>+'IIP PIIE data'!G10</f>
        <v>160445587947053</v>
      </c>
      <c r="H10" s="3">
        <f>+'IIP PIIE data'!H10</f>
        <v>265102107390797</v>
      </c>
      <c r="I10" s="3">
        <f>+'IIP PIIE data'!I10</f>
        <v>135720698038968</v>
      </c>
      <c r="J10" s="3">
        <f>+'IIP PIIE data'!J10</f>
        <v>177167399874784</v>
      </c>
      <c r="K10" s="3">
        <f>+'IIP PIIE data'!K10</f>
        <v>225305664321128</v>
      </c>
      <c r="L10" s="3">
        <f>+'IIP PIIE data'!L10</f>
        <v>142243979801294</v>
      </c>
      <c r="M10" s="3">
        <f>+'IIP PIIE data'!M10</f>
        <v>341398468473270</v>
      </c>
      <c r="N10" s="5">
        <f t="shared" si="0"/>
        <v>-34688137744.375</v>
      </c>
    </row>
    <row r="11" spans="1:14" x14ac:dyDescent="0.2">
      <c r="A11" s="4">
        <v>42461</v>
      </c>
      <c r="B11" s="3">
        <f>+'IIP PIIE data'!B11</f>
        <v>137299334376481</v>
      </c>
      <c r="C11" s="3">
        <f>+'IIP PIIE data'!C11</f>
        <v>26833258159739.199</v>
      </c>
      <c r="D11" s="3">
        <f>+'IIP PIIE data'!D11</f>
        <v>396671042751362</v>
      </c>
      <c r="E11" s="3">
        <f>+'IIP PIIE data'!E11</f>
        <v>281252579472241</v>
      </c>
      <c r="F11" s="3">
        <f>+'IIP PIIE data'!F11</f>
        <v>143984469434505</v>
      </c>
      <c r="G11" s="3">
        <f>+'IIP PIIE data'!G11</f>
        <v>144077336651560</v>
      </c>
      <c r="H11" s="3">
        <f>+'IIP PIIE data'!H11</f>
        <v>252686573317617</v>
      </c>
      <c r="I11" s="3">
        <f>+'IIP PIIE data'!I11</f>
        <v>137175242820517</v>
      </c>
      <c r="J11" s="3">
        <f>+'IIP PIIE data'!J11</f>
        <v>179752264870138</v>
      </c>
      <c r="K11" s="3">
        <f>+'IIP PIIE data'!K11</f>
        <v>225598976334701</v>
      </c>
      <c r="L11" s="3">
        <f>+'IIP PIIE data'!L11</f>
        <v>129517114540878</v>
      </c>
      <c r="M11" s="3">
        <f>+'IIP PIIE data'!M11</f>
        <v>313067144559936</v>
      </c>
      <c r="N11" s="5">
        <f t="shared" si="0"/>
        <v>-3512201987758.1875</v>
      </c>
    </row>
    <row r="12" spans="1:14" x14ac:dyDescent="0.2">
      <c r="A12" s="4">
        <v>42552</v>
      </c>
      <c r="B12" s="3">
        <f>+'IIP PIIE data'!B12</f>
        <v>141259100579891</v>
      </c>
      <c r="C12" s="3">
        <f>+'IIP PIIE data'!C12</f>
        <v>27366573015777.398</v>
      </c>
      <c r="D12" s="3">
        <f>+'IIP PIIE data'!D12</f>
        <v>407345471865873</v>
      </c>
      <c r="E12" s="3">
        <f>+'IIP PIIE data'!E12</f>
        <v>296961106825998</v>
      </c>
      <c r="F12" s="3">
        <f>+'IIP PIIE data'!F12</f>
        <v>149270468637998</v>
      </c>
      <c r="G12" s="3">
        <f>+'IIP PIIE data'!G12</f>
        <v>156594446646483</v>
      </c>
      <c r="H12" s="3">
        <f>+'IIP PIIE data'!H12</f>
        <v>258075003227804</v>
      </c>
      <c r="I12" s="3">
        <f>+'IIP PIIE data'!I12</f>
        <v>140366660179683</v>
      </c>
      <c r="J12" s="3">
        <f>+'IIP PIIE data'!J12</f>
        <v>177133628647023</v>
      </c>
      <c r="K12" s="3">
        <f>+'IIP PIIE data'!K12</f>
        <v>222687515734708</v>
      </c>
      <c r="L12" s="3">
        <f>+'IIP PIIE data'!L12</f>
        <v>127317689033933</v>
      </c>
      <c r="M12" s="3">
        <f>+'IIP PIIE data'!M12</f>
        <v>306485059998914</v>
      </c>
      <c r="N12" s="5">
        <f t="shared" si="0"/>
        <v>-444365448677.375</v>
      </c>
    </row>
    <row r="13" spans="1:14" x14ac:dyDescent="0.2">
      <c r="A13" s="4">
        <v>42644</v>
      </c>
      <c r="B13" s="3">
        <f>+'IIP PIIE data'!B13</f>
        <v>159108622505078</v>
      </c>
      <c r="C13" s="3">
        <f>+'IIP PIIE data'!C13</f>
        <v>28279388868713</v>
      </c>
      <c r="D13" s="3">
        <f>+'IIP PIIE data'!D13</f>
        <v>440287663265958</v>
      </c>
      <c r="E13" s="3">
        <f>+'IIP PIIE data'!E13</f>
        <v>321161816877749</v>
      </c>
      <c r="F13" s="3">
        <f>+'IIP PIIE data'!F13</f>
        <v>163088469143320</v>
      </c>
      <c r="G13" s="3">
        <f>+'IIP PIIE data'!G13</f>
        <v>178516025445904</v>
      </c>
      <c r="H13" s="3">
        <f>+'IIP PIIE data'!H13</f>
        <v>277199194121781</v>
      </c>
      <c r="I13" s="3">
        <f>+'IIP PIIE data'!I13</f>
        <v>142645791431832</v>
      </c>
      <c r="J13" s="3">
        <f>+'IIP PIIE data'!J13</f>
        <v>204184184819055</v>
      </c>
      <c r="K13" s="3">
        <f>+'IIP PIIE data'!K13</f>
        <v>257673325640462</v>
      </c>
      <c r="L13" s="3">
        <f>+'IIP PIIE data'!L13</f>
        <v>142354835623895</v>
      </c>
      <c r="M13" s="3">
        <f>+'IIP PIIE data'!M13</f>
        <v>337713234773880</v>
      </c>
      <c r="N13" s="5">
        <f t="shared" si="0"/>
        <v>1107540053182</v>
      </c>
    </row>
    <row r="14" spans="1:14" x14ac:dyDescent="0.2">
      <c r="A14" s="4">
        <v>42736</v>
      </c>
      <c r="B14" s="3">
        <f>+'IIP PIIE data'!B14</f>
        <v>161467140891551</v>
      </c>
      <c r="C14" s="3">
        <f>+'IIP PIIE data'!C14</f>
        <v>28346216899770.398</v>
      </c>
      <c r="D14" s="3">
        <f>+'IIP PIIE data'!D14</f>
        <v>430474153769807</v>
      </c>
      <c r="E14" s="3">
        <f>+'IIP PIIE data'!E14</f>
        <v>328200900337012</v>
      </c>
      <c r="F14" s="3">
        <f>+'IIP PIIE data'!F14</f>
        <v>166972630553178</v>
      </c>
      <c r="G14" s="3">
        <f>+'IIP PIIE data'!G14</f>
        <v>182646454607053</v>
      </c>
      <c r="H14" s="3">
        <f>+'IIP PIIE data'!H14</f>
        <v>263501523216797</v>
      </c>
      <c r="I14" s="3">
        <f>+'IIP PIIE data'!I14</f>
        <v>145554445729968</v>
      </c>
      <c r="J14" s="3">
        <f>+'IIP PIIE data'!J14</f>
        <v>190435654172784</v>
      </c>
      <c r="K14" s="3">
        <f>+'IIP PIIE data'!K14</f>
        <v>235995192945128</v>
      </c>
      <c r="L14" s="3">
        <f>+'IIP PIIE data'!L14</f>
        <v>137950908801294</v>
      </c>
      <c r="M14" s="3">
        <f>+'IIP PIIE data'!M14</f>
        <v>326960718171270</v>
      </c>
      <c r="N14" s="5">
        <f t="shared" si="0"/>
        <v>824829282255.625</v>
      </c>
    </row>
    <row r="15" spans="1:14" x14ac:dyDescent="0.2">
      <c r="A15" s="4">
        <v>42826</v>
      </c>
      <c r="B15" s="3">
        <f>+'IIP PIIE data'!B15</f>
        <v>164338498655481</v>
      </c>
      <c r="C15" s="3">
        <f>+'IIP PIIE data'!C15</f>
        <v>28315513694739.199</v>
      </c>
      <c r="D15" s="3">
        <f>+'IIP PIIE data'!D15</f>
        <v>437758538046362</v>
      </c>
      <c r="E15" s="3">
        <f>+'IIP PIIE data'!E15</f>
        <v>338082218001241</v>
      </c>
      <c r="F15" s="3">
        <f>+'IIP PIIE data'!F15</f>
        <v>170444005832505</v>
      </c>
      <c r="G15" s="3">
        <f>+'IIP PIIE data'!G15</f>
        <v>191054169702560</v>
      </c>
      <c r="H15" s="3">
        <f>+'IIP PIIE data'!H15</f>
        <v>267314532213617</v>
      </c>
      <c r="I15" s="3">
        <f>+'IIP PIIE data'!I15</f>
        <v>147028048298517</v>
      </c>
      <c r="J15" s="3">
        <f>+'IIP PIIE data'!J15</f>
        <v>194555885180138</v>
      </c>
      <c r="K15" s="3">
        <f>+'IIP PIIE data'!K15</f>
        <v>241369776105701</v>
      </c>
      <c r="L15" s="3">
        <f>+'IIP PIIE data'!L15</f>
        <v>139595617540878</v>
      </c>
      <c r="M15" s="3">
        <f>+'IIP PIIE data'!M15</f>
        <v>328774914693936</v>
      </c>
      <c r="N15" s="5">
        <f t="shared" si="0"/>
        <v>-293883072758.25</v>
      </c>
    </row>
    <row r="16" spans="1:14" x14ac:dyDescent="0.2">
      <c r="A16" s="4">
        <v>42917</v>
      </c>
      <c r="B16" s="3">
        <f>+'IIP PIIE data'!B16</f>
        <v>170834419956891</v>
      </c>
      <c r="C16" s="3">
        <f>+'IIP PIIE data'!C16</f>
        <v>28345464451777.398</v>
      </c>
      <c r="D16" s="3">
        <f>+'IIP PIIE data'!D16</f>
        <v>456075767168873</v>
      </c>
      <c r="E16" s="3">
        <f>+'IIP PIIE data'!E16</f>
        <v>354587925583998</v>
      </c>
      <c r="F16" s="3">
        <f>+'IIP PIIE data'!F16</f>
        <v>180322600463998</v>
      </c>
      <c r="G16" s="3">
        <f>+'IIP PIIE data'!G16</f>
        <v>200838773518483</v>
      </c>
      <c r="H16" s="3">
        <f>+'IIP PIIE data'!H16</f>
        <v>275753166704804</v>
      </c>
      <c r="I16" s="3">
        <f>+'IIP PIIE data'!I16</f>
        <v>153749152065683</v>
      </c>
      <c r="J16" s="3">
        <f>+'IIP PIIE data'!J16</f>
        <v>200206487110023</v>
      </c>
      <c r="K16" s="3">
        <f>+'IIP PIIE data'!K16</f>
        <v>246954464007708</v>
      </c>
      <c r="L16" s="3">
        <f>+'IIP PIIE data'!L16</f>
        <v>142709927033933</v>
      </c>
      <c r="M16" s="3">
        <f>+'IIP PIIE data'!M16</f>
        <v>338090446334914</v>
      </c>
      <c r="N16" s="5">
        <f t="shared" si="0"/>
        <v>1848300891322.625</v>
      </c>
    </row>
    <row r="17" spans="1:14" x14ac:dyDescent="0.2">
      <c r="A17" s="4">
        <v>43009</v>
      </c>
      <c r="B17" s="3">
        <f>+'IIP PIIE data'!B17</f>
        <v>175364699746078</v>
      </c>
      <c r="C17" s="3">
        <f>+'IIP PIIE data'!C17</f>
        <v>28973813628713</v>
      </c>
      <c r="D17" s="3">
        <f>+'IIP PIIE data'!D17</f>
        <v>462462773900958</v>
      </c>
      <c r="E17" s="3">
        <f>+'IIP PIIE data'!E17</f>
        <v>372669076373749</v>
      </c>
      <c r="F17" s="3">
        <f>+'IIP PIIE data'!F17</f>
        <v>188104881484320</v>
      </c>
      <c r="G17" s="3">
        <f>+'IIP PIIE data'!G17</f>
        <v>216826891454904</v>
      </c>
      <c r="H17" s="3">
        <f>+'IIP PIIE data'!H17</f>
        <v>274357892416781</v>
      </c>
      <c r="I17" s="3">
        <f>+'IIP PIIE data'!I17</f>
        <v>155842184918832</v>
      </c>
      <c r="J17" s="3">
        <f>+'IIP PIIE data'!J17</f>
        <v>202553727970055</v>
      </c>
      <c r="K17" s="3">
        <f>+'IIP PIIE data'!K17</f>
        <v>251051367344462</v>
      </c>
      <c r="L17" s="3">
        <f>+'IIP PIIE data'!L17</f>
        <v>142200364623895</v>
      </c>
      <c r="M17" s="3">
        <f>+'IIP PIIE data'!M17</f>
        <v>330708746496880</v>
      </c>
      <c r="N17" s="5">
        <f t="shared" si="0"/>
        <v>-821437602818</v>
      </c>
    </row>
    <row r="18" spans="1:14" x14ac:dyDescent="0.2">
      <c r="A18" s="4">
        <v>43101</v>
      </c>
      <c r="B18" s="3">
        <f>+'IIP PIIE data'!B18</f>
        <v>173556226539551</v>
      </c>
      <c r="C18" s="3">
        <f>+'IIP PIIE data'!C18</f>
        <v>29132263751770.398</v>
      </c>
      <c r="D18" s="3">
        <f>+'IIP PIIE data'!D18</f>
        <v>444978161959807</v>
      </c>
      <c r="E18" s="3">
        <f>+'IIP PIIE data'!E18</f>
        <v>360846751614012</v>
      </c>
      <c r="F18" s="3">
        <f>+'IIP PIIE data'!F18</f>
        <v>182503322435178</v>
      </c>
      <c r="G18" s="3">
        <f>+'IIP PIIE data'!G18</f>
        <v>206891364335053</v>
      </c>
      <c r="H18" s="3">
        <f>+'IIP PIIE data'!H18</f>
        <v>262474839524797</v>
      </c>
      <c r="I18" s="3">
        <f>+'IIP PIIE data'!I18</f>
        <v>153955387277968</v>
      </c>
      <c r="J18" s="3">
        <f>+'IIP PIIE data'!J18</f>
        <v>203092530175784</v>
      </c>
      <c r="K18" s="3">
        <f>+'IIP PIIE data'!K18</f>
        <v>253277964205128</v>
      </c>
      <c r="L18" s="3">
        <f>+'IIP PIIE data'!L18</f>
        <v>135002460801294</v>
      </c>
      <c r="M18" s="3">
        <f>+'IIP PIIE data'!M18</f>
        <v>313195331046270</v>
      </c>
      <c r="N18" s="5">
        <f t="shared" si="0"/>
        <v>177068859255.625</v>
      </c>
    </row>
    <row r="19" spans="1:14" x14ac:dyDescent="0.2">
      <c r="A19" s="4">
        <v>43191</v>
      </c>
      <c r="B19" s="3">
        <f>+'IIP PIIE data'!B19</f>
        <v>175250817624481</v>
      </c>
      <c r="C19" s="3">
        <f>+'IIP PIIE data'!C19</f>
        <v>29582632147739.199</v>
      </c>
      <c r="D19" s="3">
        <f>+'IIP PIIE data'!D19</f>
        <v>451908546222362</v>
      </c>
      <c r="E19" s="3">
        <f>+'IIP PIIE data'!E19</f>
        <v>364534107585241</v>
      </c>
      <c r="F19" s="3">
        <f>+'IIP PIIE data'!F19</f>
        <v>187244372269505</v>
      </c>
      <c r="G19" s="3">
        <f>+'IIP PIIE data'!G19</f>
        <v>202817994596560</v>
      </c>
      <c r="H19" s="3">
        <f>+'IIP PIIE data'!H19</f>
        <v>264664173952617</v>
      </c>
      <c r="I19" s="3">
        <f>+'IIP PIIE data'!I19</f>
        <v>161716112988517</v>
      </c>
      <c r="J19" s="3">
        <f>+'IIP PIIE data'!J19</f>
        <v>212394282664138</v>
      </c>
      <c r="K19" s="3">
        <f>+'IIP PIIE data'!K19</f>
        <v>263587939691701</v>
      </c>
      <c r="L19" s="3">
        <f>+'IIP PIIE data'!L19</f>
        <v>138789228540878</v>
      </c>
      <c r="M19" s="3">
        <f>+'IIP PIIE data'!M19</f>
        <v>322168947081936</v>
      </c>
      <c r="N19" s="5">
        <f t="shared" si="0"/>
        <v>-1530751454758.25</v>
      </c>
    </row>
    <row r="20" spans="1:14" x14ac:dyDescent="0.2">
      <c r="A20" s="4">
        <v>43282</v>
      </c>
      <c r="B20" s="3">
        <f>+'IIP PIIE data'!B20</f>
        <v>183515216373891</v>
      </c>
      <c r="C20" s="3">
        <f>+'IIP PIIE data'!C20</f>
        <v>30491594752777.398</v>
      </c>
      <c r="D20" s="3">
        <f>+'IIP PIIE data'!D20</f>
        <v>472554922386873</v>
      </c>
      <c r="E20" s="3">
        <f>+'IIP PIIE data'!E20</f>
        <v>380722551592998</v>
      </c>
      <c r="F20" s="3">
        <f>+'IIP PIIE data'!F20</f>
        <v>199137199501998</v>
      </c>
      <c r="G20" s="3">
        <f>+'IIP PIIE data'!G20</f>
        <v>215230701043483</v>
      </c>
      <c r="H20" s="3">
        <f>+'IIP PIIE data'!H20</f>
        <v>273417722884804</v>
      </c>
      <c r="I20" s="3">
        <f>+'IIP PIIE data'!I20</f>
        <v>165491850548683</v>
      </c>
      <c r="J20" s="3">
        <f>+'IIP PIIE data'!J20</f>
        <v>217389035508023</v>
      </c>
      <c r="K20" s="3">
        <f>+'IIP PIIE data'!K20</f>
        <v>272860534783708</v>
      </c>
      <c r="L20" s="3">
        <f>+'IIP PIIE data'!L20</f>
        <v>143147324033933</v>
      </c>
      <c r="M20" s="3">
        <f>+'IIP PIIE data'!M20</f>
        <v>331057962111914</v>
      </c>
      <c r="N20" s="5">
        <f t="shared" si="0"/>
        <v>1473855061322.625</v>
      </c>
    </row>
    <row r="21" spans="1:14" x14ac:dyDescent="0.2">
      <c r="A21" s="4">
        <v>43374</v>
      </c>
      <c r="B21" s="3">
        <f>+'IIP PIIE data'!B21</f>
        <v>182105253027078</v>
      </c>
      <c r="C21" s="3">
        <f>+'IIP PIIE data'!C21</f>
        <v>30730384201713</v>
      </c>
      <c r="D21" s="3">
        <f>+'IIP PIIE data'!D21</f>
        <v>449808692555958</v>
      </c>
      <c r="E21" s="3">
        <f>+'IIP PIIE data'!E21</f>
        <v>347139052430749</v>
      </c>
      <c r="F21" s="3">
        <f>+'IIP PIIE data'!F21</f>
        <v>179726090277320</v>
      </c>
      <c r="G21" s="3">
        <f>+'IIP PIIE data'!G21</f>
        <v>173286008851904</v>
      </c>
      <c r="H21" s="3">
        <f>+'IIP PIIE data'!H21</f>
        <v>270082602278781</v>
      </c>
      <c r="I21" s="3">
        <f>+'IIP PIIE data'!I21</f>
        <v>173853043578832</v>
      </c>
      <c r="J21" s="3">
        <f>+'IIP PIIE data'!J21</f>
        <v>217022670228055</v>
      </c>
      <c r="K21" s="3">
        <f>+'IIP PIIE data'!K21</f>
        <v>270633584219462</v>
      </c>
      <c r="L21" s="3">
        <f>+'IIP PIIE data'!L21</f>
        <v>140070595623895</v>
      </c>
      <c r="M21" s="3">
        <f>+'IIP PIIE data'!M21</f>
        <v>342856411874880</v>
      </c>
      <c r="N21" s="5">
        <f t="shared" si="0"/>
        <v>-2352221291818</v>
      </c>
    </row>
    <row r="22" spans="1:14" x14ac:dyDescent="0.2">
      <c r="A22" s="4">
        <v>43466</v>
      </c>
      <c r="B22" s="3">
        <f>+'IIP PIIE data'!B22</f>
        <v>194465348168551</v>
      </c>
      <c r="C22" s="3">
        <f>+'IIP PIIE data'!C22</f>
        <v>32345043116770.398</v>
      </c>
      <c r="D22" s="3">
        <f>+'IIP PIIE data'!D22</f>
        <v>478724338592807</v>
      </c>
      <c r="E22" s="3">
        <f>+'IIP PIIE data'!E22</f>
        <v>371471950400012</v>
      </c>
      <c r="F22" s="3">
        <f>+'IIP PIIE data'!F22</f>
        <v>195682201753178</v>
      </c>
      <c r="G22" s="3">
        <f>+'IIP PIIE data'!G22</f>
        <v>190621895476053</v>
      </c>
      <c r="H22" s="3">
        <f>+'IIP PIIE data'!H22</f>
        <v>283042136839797</v>
      </c>
      <c r="I22" s="3">
        <f>+'IIP PIIE data'!I22</f>
        <v>180850054922968</v>
      </c>
      <c r="J22" s="3">
        <f>+'IIP PIIE data'!J22</f>
        <v>217788738469784</v>
      </c>
      <c r="K22" s="3">
        <f>+'IIP PIIE data'!K22</f>
        <v>273214236826128</v>
      </c>
      <c r="L22" s="3">
        <f>+'IIP PIIE data'!L22</f>
        <v>143439651801294</v>
      </c>
      <c r="M22" s="3">
        <f>+'IIP PIIE data'!M22</f>
        <v>357173912496270</v>
      </c>
      <c r="N22" s="5">
        <f t="shared" si="0"/>
        <v>212934193255.625</v>
      </c>
    </row>
    <row r="23" spans="1:14" x14ac:dyDescent="0.2">
      <c r="A23" s="4">
        <v>43556</v>
      </c>
      <c r="B23" s="3">
        <f>+'IIP PIIE data'!B23</f>
        <v>192120621966481</v>
      </c>
      <c r="C23" s="3">
        <f>+'IIP PIIE data'!C23</f>
        <v>32501553437739.199</v>
      </c>
      <c r="D23" s="3">
        <f>+'IIP PIIE data'!D23</f>
        <v>477181514607362</v>
      </c>
      <c r="E23" s="3">
        <f>+'IIP PIIE data'!E23</f>
        <v>368567832165241</v>
      </c>
      <c r="F23" s="3">
        <f>+'IIP PIIE data'!F23</f>
        <v>194318253477505</v>
      </c>
      <c r="G23" s="3">
        <f>+'IIP PIIE data'!G23</f>
        <v>185486302500560</v>
      </c>
      <c r="H23" s="3">
        <f>+'IIP PIIE data'!H23</f>
        <v>282863261130617</v>
      </c>
      <c r="I23" s="3">
        <f>+'IIP PIIE data'!I23</f>
        <v>183081529664517</v>
      </c>
      <c r="J23" s="3">
        <f>+'IIP PIIE data'!J23</f>
        <v>211209663459138</v>
      </c>
      <c r="K23" s="3">
        <f>+'IIP PIIE data'!K23</f>
        <v>270225947859701</v>
      </c>
      <c r="L23" s="3">
        <f>+'IIP PIIE data'!L23</f>
        <v>141919096540878</v>
      </c>
      <c r="M23" s="3">
        <f>+'IIP PIIE data'!M23</f>
        <v>354331207028936</v>
      </c>
      <c r="N23" s="5">
        <f t="shared" si="0"/>
        <v>-3195643917758.25</v>
      </c>
    </row>
    <row r="24" spans="1:14" x14ac:dyDescent="0.2">
      <c r="A24" s="4">
        <v>43647</v>
      </c>
      <c r="B24" s="3">
        <f>+'IIP PIIE data'!B24</f>
        <v>195144534937891</v>
      </c>
      <c r="C24" s="3">
        <f>+'IIP PIIE data'!C24</f>
        <v>33147034981777.398</v>
      </c>
      <c r="D24" s="3">
        <f>+'IIP PIIE data'!D24</f>
        <v>484422098733873</v>
      </c>
      <c r="E24" s="3">
        <f>+'IIP PIIE data'!E24</f>
        <v>377347476249998</v>
      </c>
      <c r="F24" s="3">
        <f>+'IIP PIIE data'!F24</f>
        <v>197603813148998</v>
      </c>
      <c r="G24" s="3">
        <f>+'IIP PIIE data'!G24</f>
        <v>191464085528483</v>
      </c>
      <c r="H24" s="3">
        <f>+'IIP PIIE data'!H24</f>
        <v>286818285584804</v>
      </c>
      <c r="I24" s="3">
        <f>+'IIP PIIE data'!I24</f>
        <v>185883390721683</v>
      </c>
      <c r="J24" s="3">
        <f>+'IIP PIIE data'!J24</f>
        <v>212540674102023</v>
      </c>
      <c r="K24" s="3">
        <f>+'IIP PIIE data'!K24</f>
        <v>271159816241708</v>
      </c>
      <c r="L24" s="3">
        <f>+'IIP PIIE data'!L24</f>
        <v>142942008033933</v>
      </c>
      <c r="M24" s="3">
        <f>+'IIP PIIE data'!M24</f>
        <v>353890421127914</v>
      </c>
      <c r="N24" s="5">
        <f t="shared" si="0"/>
        <v>-495432793677.375</v>
      </c>
    </row>
    <row r="25" spans="1:14" x14ac:dyDescent="0.2">
      <c r="A25" s="4">
        <v>43739</v>
      </c>
      <c r="B25" s="3">
        <f>+'IIP PIIE data'!B25</f>
        <v>204391910093078</v>
      </c>
      <c r="C25" s="3">
        <f>+'IIP PIIE data'!C25</f>
        <v>34377680964713</v>
      </c>
      <c r="D25" s="3">
        <f>+'IIP PIIE data'!D25</f>
        <v>493845499309958</v>
      </c>
      <c r="E25" s="3">
        <f>+'IIP PIIE data'!E25</f>
        <v>392191380629749</v>
      </c>
      <c r="F25" s="3">
        <f>+'IIP PIIE data'!F25</f>
        <v>206744750394320</v>
      </c>
      <c r="G25" s="3">
        <f>+'IIP PIIE data'!G25</f>
        <v>206908579240904</v>
      </c>
      <c r="H25" s="3">
        <f>+'IIP PIIE data'!H25</f>
        <v>287100748915781</v>
      </c>
      <c r="I25" s="3">
        <f>+'IIP PIIE data'!I25</f>
        <v>185282801388832</v>
      </c>
      <c r="J25" s="3">
        <f>+'IIP PIIE data'!J25</f>
        <v>216792018962055</v>
      </c>
      <c r="K25" s="3">
        <f>+'IIP PIIE data'!K25</f>
        <v>276263084238462</v>
      </c>
      <c r="L25" s="3">
        <f>+'IIP PIIE data'!L25</f>
        <v>144315868623895</v>
      </c>
      <c r="M25" s="3">
        <f>+'IIP PIIE data'!M25</f>
        <v>358422104973880</v>
      </c>
      <c r="N25" s="5">
        <f t="shared" si="0"/>
        <v>-1908953817818</v>
      </c>
    </row>
    <row r="26" spans="1:14" x14ac:dyDescent="0.2">
      <c r="A26" s="4">
        <v>43831</v>
      </c>
      <c r="B26" s="3">
        <f>+'IIP PIIE data'!B26</f>
        <v>201915229615551</v>
      </c>
      <c r="C26" s="3">
        <f>+'IIP PIIE data'!C26</f>
        <v>34243684169770.398</v>
      </c>
      <c r="D26" s="3">
        <f>+'IIP PIIE data'!D26</f>
        <v>476742907589807</v>
      </c>
      <c r="E26" s="3">
        <f>+'IIP PIIE data'!E26</f>
        <v>357048552727012</v>
      </c>
      <c r="F26" s="3">
        <f>+'IIP PIIE data'!F26</f>
        <v>185282473290178</v>
      </c>
      <c r="G26" s="3">
        <f>+'IIP PIIE data'!G26</f>
        <v>171396348223053</v>
      </c>
      <c r="H26" s="3">
        <f>+'IIP PIIE data'!H26</f>
        <v>291460434299797</v>
      </c>
      <c r="I26" s="3">
        <f>+'IIP PIIE data'!I26</f>
        <v>185652204503968</v>
      </c>
      <c r="J26" s="3">
        <f>+'IIP PIIE data'!J26</f>
        <v>246698557873784</v>
      </c>
      <c r="K26" s="3">
        <f>+'IIP PIIE data'!K26</f>
        <v>320203285370128</v>
      </c>
      <c r="L26" s="3">
        <f>+'IIP PIIE data'!L26</f>
        <v>148310436801294</v>
      </c>
      <c r="M26" s="3">
        <f>+'IIP PIIE data'!M26</f>
        <v>362888175461270</v>
      </c>
      <c r="N26" s="5">
        <f t="shared" si="0"/>
        <v>-716565847744.375</v>
      </c>
    </row>
    <row r="27" spans="1:14" x14ac:dyDescent="0.2">
      <c r="A27" s="4">
        <v>43922</v>
      </c>
      <c r="B27" s="3">
        <f>+'IIP PIIE data'!B27</f>
        <v>205370136952481</v>
      </c>
      <c r="C27" s="3">
        <f>+'IIP PIIE data'!C27</f>
        <v>38740464320739.203</v>
      </c>
      <c r="D27" s="3">
        <f>+'IIP PIIE data'!D27</f>
        <v>501669618619362</v>
      </c>
      <c r="E27" s="3">
        <f>+'IIP PIIE data'!E27</f>
        <v>374428265009241</v>
      </c>
      <c r="F27" s="3">
        <f>+'IIP PIIE data'!F27</f>
        <v>204118615335505</v>
      </c>
      <c r="G27" s="3">
        <f>+'IIP PIIE data'!G27</f>
        <v>184437687805560</v>
      </c>
      <c r="H27" s="3">
        <f>+'IIP PIIE data'!H27</f>
        <v>297551003283617</v>
      </c>
      <c r="I27" s="3">
        <f>+'IIP PIIE data'!I27</f>
        <v>189990577203517</v>
      </c>
      <c r="J27" s="3">
        <f>+'IIP PIIE data'!J27</f>
        <v>224379464282138</v>
      </c>
      <c r="K27" s="3">
        <f>+'IIP PIIE data'!K27</f>
        <v>303212377605701</v>
      </c>
      <c r="L27" s="3">
        <f>+'IIP PIIE data'!L27</f>
        <v>148514099540878</v>
      </c>
      <c r="M27" s="3">
        <f>+'IIP PIIE data'!M27</f>
        <v>366335352778936</v>
      </c>
      <c r="N27" s="5">
        <f t="shared" si="0"/>
        <v>-2783140319758.25</v>
      </c>
    </row>
    <row r="28" spans="1:14" x14ac:dyDescent="0.2">
      <c r="A28" s="4">
        <v>44013</v>
      </c>
      <c r="B28" s="3">
        <f>+'IIP PIIE data'!B28</f>
        <v>207964649226891</v>
      </c>
      <c r="C28" s="3">
        <f>+'IIP PIIE data'!C28</f>
        <v>39750036848777.398</v>
      </c>
      <c r="D28" s="3">
        <f>+'IIP PIIE data'!D28</f>
        <v>506902198306873</v>
      </c>
      <c r="E28" s="3">
        <f>+'IIP PIIE data'!E28</f>
        <v>391026294081998</v>
      </c>
      <c r="F28" s="3">
        <f>+'IIP PIIE data'!F28</f>
        <v>206054735743998</v>
      </c>
      <c r="G28" s="3">
        <f>+'IIP PIIE data'!G28</f>
        <v>194313047159483</v>
      </c>
      <c r="H28" s="3">
        <f>+'IIP PIIE data'!H28</f>
        <v>300847462562804</v>
      </c>
      <c r="I28" s="3">
        <f>+'IIP PIIE data'!I28</f>
        <v>196713246922683</v>
      </c>
      <c r="J28" s="3">
        <f>+'IIP PIIE data'!J28</f>
        <v>228919947924023</v>
      </c>
      <c r="K28" s="3">
        <f>+'IIP PIIE data'!K28</f>
        <v>292745568198708</v>
      </c>
      <c r="L28" s="3">
        <f>+'IIP PIIE data'!L28</f>
        <v>147079503033933</v>
      </c>
      <c r="M28" s="3">
        <f>+'IIP PIIE data'!M28</f>
        <v>368362805817914</v>
      </c>
      <c r="N28" s="5">
        <f t="shared" si="0"/>
        <v>-1018406455677.375</v>
      </c>
    </row>
    <row r="29" spans="1:14" x14ac:dyDescent="0.2">
      <c r="A29" s="4">
        <v>44105</v>
      </c>
      <c r="B29" s="3">
        <f>+'IIP PIIE data'!B29</f>
        <v>209821053829078</v>
      </c>
      <c r="C29" s="3">
        <f>+'IIP PIIE data'!C29</f>
        <v>40235596555713</v>
      </c>
      <c r="D29" s="3">
        <f>+'IIP PIIE data'!D29</f>
        <v>524460276549958</v>
      </c>
      <c r="E29" s="3">
        <f>+'IIP PIIE data'!E29</f>
        <v>421990928510749</v>
      </c>
      <c r="F29" s="3">
        <f>+'IIP PIIE data'!F29</f>
        <v>214072406571320</v>
      </c>
      <c r="G29" s="3">
        <f>+'IIP PIIE data'!G29</f>
        <v>216667247147904</v>
      </c>
      <c r="H29" s="3">
        <f>+'IIP PIIE data'!H29</f>
        <v>310387869978781</v>
      </c>
      <c r="I29" s="3">
        <f>+'IIP PIIE data'!I29</f>
        <v>205323681362832</v>
      </c>
      <c r="J29" s="3">
        <f>+'IIP PIIE data'!J29</f>
        <v>229699327215055</v>
      </c>
      <c r="K29" s="3">
        <f>+'IIP PIIE data'!K29</f>
        <v>287624460696462</v>
      </c>
      <c r="L29" s="3">
        <f>+'IIP PIIE data'!L29</f>
        <v>144008234623895</v>
      </c>
      <c r="M29" s="3">
        <f>+'IIP PIIE data'!M29</f>
        <v>361398456339880</v>
      </c>
      <c r="N29" s="5">
        <f t="shared" si="0"/>
        <v>-3260549884818</v>
      </c>
    </row>
    <row r="30" spans="1:14" x14ac:dyDescent="0.2">
      <c r="A30" s="4">
        <v>44197</v>
      </c>
      <c r="B30" s="3">
        <f>+'IIP PIIE data'!B30</f>
        <v>222994186133551</v>
      </c>
      <c r="C30" s="3">
        <f>+'IIP PIIE data'!C30</f>
        <v>41568224126770.398</v>
      </c>
      <c r="D30" s="3">
        <f>+'IIP PIIE data'!D30</f>
        <v>548012744206807</v>
      </c>
      <c r="E30" s="3">
        <f>+'IIP PIIE data'!E30</f>
        <v>447407996594012</v>
      </c>
      <c r="F30" s="3">
        <f>+'IIP PIIE data'!F30</f>
        <v>230284516457178</v>
      </c>
      <c r="G30" s="3">
        <f>+'IIP PIIE data'!G30</f>
        <v>240024726599053</v>
      </c>
      <c r="H30" s="3">
        <f>+'IIP PIIE data'!H30</f>
        <v>317728227749797</v>
      </c>
      <c r="I30" s="3">
        <f>+'IIP PIIE data'!I30</f>
        <v>207383269994968</v>
      </c>
      <c r="J30" s="3">
        <f>+'IIP PIIE data'!J30</f>
        <v>240170687520784</v>
      </c>
      <c r="K30" s="3">
        <f>+'IIP PIIE data'!K30</f>
        <v>297654693754128</v>
      </c>
      <c r="L30" s="3">
        <f>+'IIP PIIE data'!L30</f>
        <v>151870190801294</v>
      </c>
      <c r="M30" s="3">
        <f>+'IIP PIIE data'!M30</f>
        <v>375530738254270</v>
      </c>
      <c r="N30" s="5">
        <f t="shared" si="0"/>
        <v>886155933255.625</v>
      </c>
    </row>
    <row r="31" spans="1:14" x14ac:dyDescent="0.2">
      <c r="A31" s="4">
        <v>44287</v>
      </c>
      <c r="B31" s="3">
        <f>+'IIP PIIE data'!B31</f>
        <v>222406964973481</v>
      </c>
      <c r="C31" s="3">
        <f>+'IIP PIIE data'!C31</f>
        <v>40168751741739.203</v>
      </c>
      <c r="D31" s="3">
        <f>+'IIP PIIE data'!D31</f>
        <v>555725918427362</v>
      </c>
      <c r="E31" s="3">
        <f>+'IIP PIIE data'!E31</f>
        <v>444671986115241</v>
      </c>
      <c r="F31" s="3">
        <f>+'IIP PIIE data'!F31</f>
        <v>235133580602505</v>
      </c>
      <c r="G31" s="3">
        <f>+'IIP PIIE data'!G31</f>
        <v>234966936027560</v>
      </c>
      <c r="H31" s="3">
        <f>+'IIP PIIE data'!H31</f>
        <v>320592337824617</v>
      </c>
      <c r="I31" s="3">
        <f>+'IIP PIIE data'!I31</f>
        <v>209705050087517</v>
      </c>
      <c r="J31" s="3">
        <f>+'IIP PIIE data'!J31</f>
        <v>230399552074138</v>
      </c>
      <c r="K31" s="3">
        <f>+'IIP PIIE data'!K31</f>
        <v>287755081268701</v>
      </c>
      <c r="L31" s="3">
        <f>+'IIP PIIE data'!L31</f>
        <v>151784933540878</v>
      </c>
      <c r="M31" s="3">
        <f>+'IIP PIIE data'!M31</f>
        <v>390074722070936</v>
      </c>
      <c r="N31" s="5">
        <f t="shared" si="0"/>
        <v>-2353172180758.25</v>
      </c>
    </row>
    <row r="32" spans="1:14" x14ac:dyDescent="0.2">
      <c r="A32" s="4">
        <v>44378</v>
      </c>
      <c r="B32" s="3">
        <f>+'IIP PIIE data'!B32</f>
        <v>226474024110891</v>
      </c>
      <c r="C32" s="3">
        <f>+'IIP PIIE data'!C32</f>
        <v>40529904999777.398</v>
      </c>
      <c r="D32" s="3">
        <f>+'IIP PIIE data'!D32</f>
        <v>559446298749873</v>
      </c>
      <c r="E32" s="3">
        <f>+'IIP PIIE data'!E32</f>
        <v>462482453112998</v>
      </c>
      <c r="F32" s="3">
        <f>+'IIP PIIE data'!F32</f>
        <v>237693138681998</v>
      </c>
      <c r="G32" s="3">
        <f>+'IIP PIIE data'!G32</f>
        <v>247560954149483</v>
      </c>
      <c r="H32" s="3">
        <f>+'IIP PIIE data'!H32</f>
        <v>321753160067804</v>
      </c>
      <c r="I32" s="3">
        <f>+'IIP PIIE data'!I32</f>
        <v>214921498963683</v>
      </c>
      <c r="J32" s="3">
        <f>+'IIP PIIE data'!J32</f>
        <v>242046097735023</v>
      </c>
      <c r="K32" s="3">
        <f>+'IIP PIIE data'!K32</f>
        <v>299111303815708</v>
      </c>
      <c r="L32" s="3">
        <f>+'IIP PIIE data'!L32</f>
        <v>157976369033933</v>
      </c>
      <c r="M32" s="3">
        <f>+'IIP PIIE data'!M32</f>
        <v>383655520493914</v>
      </c>
      <c r="N32" s="5">
        <f t="shared" si="0"/>
        <v>163607207322.625</v>
      </c>
    </row>
    <row r="33" spans="1:14" x14ac:dyDescent="0.2">
      <c r="A33" s="4">
        <v>44470</v>
      </c>
      <c r="B33" s="3">
        <f>+'IIP PIIE data'!B33</f>
        <v>234447450170078</v>
      </c>
      <c r="C33" s="3">
        <f>+'IIP PIIE data'!C33</f>
        <v>40739564041713</v>
      </c>
      <c r="D33" s="3">
        <f>+'IIP PIIE data'!D33</f>
        <v>578820229407958</v>
      </c>
      <c r="E33" s="3">
        <f>+'IIP PIIE data'!E33</f>
        <v>467198306606749</v>
      </c>
      <c r="F33" s="3">
        <f>+'IIP PIIE data'!F33</f>
        <v>253069202542320</v>
      </c>
      <c r="G33" s="3">
        <f>+'IIP PIIE data'!G33</f>
        <v>240974885278904</v>
      </c>
      <c r="H33" s="3">
        <f>+'IIP PIIE data'!H33</f>
        <v>325751026864781</v>
      </c>
      <c r="I33" s="3">
        <f>+'IIP PIIE data'!I33</f>
        <v>226223421327832</v>
      </c>
      <c r="J33" s="3">
        <f>+'IIP PIIE data'!J33</f>
        <v>249882020241055</v>
      </c>
      <c r="K33" s="3">
        <f>+'IIP PIIE data'!K33</f>
        <v>298789573511462</v>
      </c>
      <c r="L33" s="3">
        <f>+'IIP PIIE data'!L33</f>
        <v>161545199623895</v>
      </c>
      <c r="M33" s="3">
        <f>+'IIP PIIE data'!M33</f>
        <v>419314867974880</v>
      </c>
      <c r="N33" s="5">
        <f t="shared" si="0"/>
        <v>-1347412691818</v>
      </c>
    </row>
    <row r="34" spans="1:14" x14ac:dyDescent="0.2">
      <c r="A34" s="4">
        <v>44562</v>
      </c>
      <c r="B34" s="3">
        <f>+'IIP PIIE data'!B34</f>
        <v>249815338863551</v>
      </c>
      <c r="C34" s="3">
        <f>+'IIP PIIE data'!C34</f>
        <v>42598997198770.398</v>
      </c>
      <c r="D34" s="3">
        <f>+'IIP PIIE data'!D34</f>
        <v>571568008957807</v>
      </c>
      <c r="E34" s="3">
        <f>+'IIP PIIE data'!E34</f>
        <v>460325637173012</v>
      </c>
      <c r="F34" s="3">
        <f>+'IIP PIIE data'!F34</f>
        <v>253684407916178</v>
      </c>
      <c r="G34" s="3">
        <f>+'IIP PIIE data'!G34</f>
        <v>238408938019053</v>
      </c>
      <c r="H34" s="3">
        <f>+'IIP PIIE data'!H34</f>
        <v>317883601041797</v>
      </c>
      <c r="I34" s="3">
        <f>+'IIP PIIE data'!I34</f>
        <v>221916699153968</v>
      </c>
      <c r="J34" s="3">
        <f>+'IIP PIIE data'!J34</f>
        <v>277910875144784</v>
      </c>
      <c r="K34" s="3">
        <f>+'IIP PIIE data'!K34</f>
        <v>328901935375128</v>
      </c>
      <c r="L34" s="3">
        <f>+'IIP PIIE data'!L34</f>
        <v>165345357801294</v>
      </c>
      <c r="M34" s="3">
        <f>+'IIP PIIE data'!M34</f>
        <v>429730300618270</v>
      </c>
      <c r="N34" s="5">
        <f t="shared" si="0"/>
        <v>3082710402255.625</v>
      </c>
    </row>
    <row r="35" spans="1:14" x14ac:dyDescent="0.2">
      <c r="A35" s="4">
        <v>44652</v>
      </c>
      <c r="B35" s="3">
        <f>+'IIP PIIE data'!B35</f>
        <v>268880009363481</v>
      </c>
      <c r="C35" s="3">
        <f>+'IIP PIIE data'!C35</f>
        <v>43218514169739.203</v>
      </c>
      <c r="D35" s="3">
        <f>+'IIP PIIE data'!D35</f>
        <v>556409596879362</v>
      </c>
      <c r="E35" s="3">
        <f>+'IIP PIIE data'!E35</f>
        <v>452433450742241</v>
      </c>
      <c r="F35" s="3">
        <f>+'IIP PIIE data'!F35</f>
        <v>241009230453505</v>
      </c>
      <c r="G35" s="3">
        <f>+'IIP PIIE data'!G35</f>
        <v>223051414821560</v>
      </c>
      <c r="H35" s="3">
        <f>+'IIP PIIE data'!H35</f>
        <v>315400366425617</v>
      </c>
      <c r="I35" s="3">
        <f>+'IIP PIIE data'!I35</f>
        <v>229382035920517</v>
      </c>
      <c r="J35" s="3">
        <f>+'IIP PIIE data'!J35</f>
        <v>308499890325138</v>
      </c>
      <c r="K35" s="3">
        <f>+'IIP PIIE data'!K35</f>
        <v>359944241137701</v>
      </c>
      <c r="L35" s="3">
        <f>+'IIP PIIE data'!L35</f>
        <v>177958081540878</v>
      </c>
      <c r="M35" s="3">
        <f>+'IIP PIIE data'!M35</f>
        <v>453481622951936</v>
      </c>
      <c r="N35" s="5">
        <f t="shared" si="0"/>
        <v>2669749107241.75</v>
      </c>
    </row>
    <row r="36" spans="1:14" x14ac:dyDescent="0.2">
      <c r="A36" s="4">
        <v>44743</v>
      </c>
      <c r="B36" s="3">
        <f>+'IIP PIIE data'!B36</f>
        <v>282737899906891</v>
      </c>
      <c r="C36" s="3">
        <f>+'IIP PIIE data'!C36</f>
        <v>44871920805777.398</v>
      </c>
      <c r="D36" s="3">
        <f>+'IIP PIIE data'!D36</f>
        <v>548923500395873</v>
      </c>
      <c r="E36" s="3">
        <f>+'IIP PIIE data'!E36</f>
        <v>457471857961998</v>
      </c>
      <c r="F36" s="3">
        <f>+'IIP PIIE data'!F36</f>
        <v>242627074739998</v>
      </c>
      <c r="G36" s="3">
        <f>+'IIP PIIE data'!G36</f>
        <v>218642143512483</v>
      </c>
      <c r="H36" s="3">
        <f>+'IIP PIIE data'!H36</f>
        <v>306296425655804</v>
      </c>
      <c r="I36" s="3">
        <f>+'IIP PIIE data'!I36</f>
        <v>238829714449683</v>
      </c>
      <c r="J36" s="3">
        <f>+'IIP PIIE data'!J36</f>
        <v>322257120897023</v>
      </c>
      <c r="K36" s="3">
        <f>+'IIP PIIE data'!K36</f>
        <v>363583005755708</v>
      </c>
      <c r="L36" s="3">
        <f>+'IIP PIIE data'!L36</f>
        <v>178868984033933</v>
      </c>
      <c r="M36" s="3">
        <f>+'IIP PIIE data'!M36</f>
        <v>462002283948914</v>
      </c>
      <c r="N36" s="5">
        <f t="shared" si="0"/>
        <v>4858436761322.625</v>
      </c>
    </row>
    <row r="37" spans="1:14" x14ac:dyDescent="0.2">
      <c r="A37" s="4">
        <v>44835</v>
      </c>
      <c r="B37" s="3">
        <f>+'IIP PIIE data'!B37</f>
        <v>276577424567078</v>
      </c>
      <c r="C37" s="3">
        <f>+'IIP PIIE data'!C37</f>
        <v>46280246917713</v>
      </c>
      <c r="D37" s="3">
        <f>+'IIP PIIE data'!D37</f>
        <v>530090203759958</v>
      </c>
      <c r="E37" s="3">
        <f>+'IIP PIIE data'!E37</f>
        <v>454034399280749</v>
      </c>
      <c r="F37" s="3">
        <f>+'IIP PIIE data'!F37</f>
        <v>242600059298320</v>
      </c>
      <c r="G37" s="3">
        <f>+'IIP PIIE data'!G37</f>
        <v>223324280128904</v>
      </c>
      <c r="H37" s="3">
        <f>+'IIP PIIE data'!H37</f>
        <v>287490144461781</v>
      </c>
      <c r="I37" s="3">
        <f>+'IIP PIIE data'!I37</f>
        <v>230710119152832</v>
      </c>
      <c r="J37" s="3">
        <f>+'IIP PIIE data'!J37</f>
        <v>297418853513055</v>
      </c>
      <c r="K37" s="3">
        <f>+'IIP PIIE data'!K37</f>
        <v>344545799845462</v>
      </c>
      <c r="L37" s="3">
        <f>+'IIP PIIE data'!L37</f>
        <v>161934197623895</v>
      </c>
      <c r="M37" s="3">
        <f>+'IIP PIIE data'!M37</f>
        <v>421406667967880</v>
      </c>
      <c r="N37" s="5">
        <f t="shared" si="0"/>
        <v>-246434547818</v>
      </c>
    </row>
    <row r="38" spans="1:14" x14ac:dyDescent="0.2">
      <c r="A38" s="4">
        <v>44927</v>
      </c>
      <c r="B38" s="3">
        <f>+'IIP PIIE data'!B38</f>
        <v>282191079409551</v>
      </c>
      <c r="C38" s="3">
        <f>+'IIP PIIE data'!C38</f>
        <v>47194786216770.398</v>
      </c>
      <c r="D38" s="3">
        <f>+'IIP PIIE data'!D38</f>
        <v>566460442033807</v>
      </c>
      <c r="E38" s="3">
        <f>+'IIP PIIE data'!E38</f>
        <v>472858518913012</v>
      </c>
      <c r="F38" s="3">
        <f>+'IIP PIIE data'!F38</f>
        <v>259636989642178</v>
      </c>
      <c r="G38" s="3">
        <f>+'IIP PIIE data'!G38</f>
        <v>237902182828053</v>
      </c>
      <c r="H38" s="3">
        <f>+'IIP PIIE data'!H38</f>
        <v>306823452391797</v>
      </c>
      <c r="I38" s="3">
        <f>+'IIP PIIE data'!I38</f>
        <v>234956336084968</v>
      </c>
      <c r="J38" s="3">
        <f>+'IIP PIIE data'!J38</f>
        <v>298862189269784</v>
      </c>
      <c r="K38" s="3">
        <f>+'IIP PIIE data'!K38</f>
        <v>353480426999128</v>
      </c>
      <c r="L38" s="3">
        <f>+'IIP PIIE data'!L38</f>
        <v>167759949801294</v>
      </c>
      <c r="M38" s="3">
        <f>+'IIP PIIE data'!M38</f>
        <v>438569623958270</v>
      </c>
      <c r="N38" s="5">
        <f t="shared" si="0"/>
        <v>3170304427255.625</v>
      </c>
    </row>
    <row r="39" spans="1:14" x14ac:dyDescent="0.2">
      <c r="A39" s="4">
        <v>45017</v>
      </c>
      <c r="B39" s="3">
        <f>+'IIP PIIE data'!B39</f>
        <v>301895676484481</v>
      </c>
      <c r="C39" s="3">
        <f>+'IIP PIIE data'!C39</f>
        <v>47661081487739.203</v>
      </c>
      <c r="D39" s="3">
        <f>+'IIP PIIE data'!D39</f>
        <v>608579807319362</v>
      </c>
      <c r="E39" s="3">
        <f>+'IIP PIIE data'!E39</f>
        <v>518319669939241</v>
      </c>
      <c r="F39" s="3">
        <f>+'IIP PIIE data'!F39</f>
        <v>281345760693505</v>
      </c>
      <c r="G39" s="3">
        <f>+'IIP PIIE data'!G39</f>
        <v>276771404787560</v>
      </c>
      <c r="H39" s="3">
        <f>+'IIP PIIE data'!H39</f>
        <v>327234046626617</v>
      </c>
      <c r="I39" s="3">
        <f>+'IIP PIIE data'!I39</f>
        <v>241548265152517</v>
      </c>
      <c r="J39" s="3">
        <f>+'IIP PIIE data'!J39</f>
        <v>320703296236138</v>
      </c>
      <c r="K39" s="3">
        <f>+'IIP PIIE data'!K39</f>
        <v>375950640163701</v>
      </c>
      <c r="L39" s="3">
        <f>+'IIP PIIE data'!L39</f>
        <v>180127165540878</v>
      </c>
      <c r="M39" s="3">
        <f>+'IIP PIIE data'!M39</f>
        <v>464780054835936</v>
      </c>
      <c r="N39" s="5">
        <f t="shared" si="0"/>
        <v>4594499154241.75</v>
      </c>
    </row>
    <row r="40" spans="1:14" x14ac:dyDescent="0.2">
      <c r="A40" s="4">
        <v>45108</v>
      </c>
      <c r="B40" s="3">
        <f>+'IIP PIIE data'!B40</f>
        <v>313676071099891</v>
      </c>
      <c r="C40" s="3">
        <f>+'IIP PIIE data'!C40</f>
        <v>49658400656777.398</v>
      </c>
      <c r="D40" s="3">
        <f>+'IIP PIIE data'!D40</f>
        <v>600229231132873</v>
      </c>
      <c r="E40" s="3">
        <f>+'IIP PIIE data'!E40</f>
        <v>501696640710998</v>
      </c>
      <c r="F40" s="3">
        <f>+'IIP PIIE data'!F40</f>
        <v>277265221781998</v>
      </c>
      <c r="G40" s="3">
        <f>+'IIP PIIE data'!G40</f>
        <v>275951063517483</v>
      </c>
      <c r="H40" s="3">
        <f>+'IIP PIIE data'!H40</f>
        <v>322964009350804</v>
      </c>
      <c r="I40" s="3">
        <f>+'IIP PIIE data'!I40</f>
        <v>225745577193683</v>
      </c>
      <c r="J40" s="3">
        <f>+'IIP PIIE data'!J40</f>
        <v>335651692631023</v>
      </c>
      <c r="K40" s="3">
        <f>+'IIP PIIE data'!K40</f>
        <v>411198159253708</v>
      </c>
      <c r="L40" s="3">
        <f>+'IIP PIIE data'!L40</f>
        <v>184415196033933</v>
      </c>
      <c r="M40" s="3">
        <f>+'IIP PIIE data'!M40</f>
        <v>465055326511914</v>
      </c>
      <c r="N40" s="5">
        <f t="shared" si="0"/>
        <v>6363663764322.625</v>
      </c>
    </row>
    <row r="41" spans="1:14" x14ac:dyDescent="0.2">
      <c r="A41" s="4">
        <v>45200</v>
      </c>
      <c r="B41" s="3">
        <f>+'IIP PIIE data'!B41</f>
        <v>309454913420078</v>
      </c>
      <c r="C41" s="3">
        <f>+'IIP PIIE data'!C41</f>
        <v>51061291110713</v>
      </c>
      <c r="D41" s="3">
        <f>+'IIP PIIE data'!D41</f>
        <v>616214290453958</v>
      </c>
      <c r="E41" s="3">
        <f>+'IIP PIIE data'!E41</f>
        <v>501355186729749</v>
      </c>
      <c r="F41" s="3">
        <f>+'IIP PIIE data'!F41</f>
        <v>287412674420320</v>
      </c>
      <c r="G41" s="3">
        <f>+'IIP PIIE data'!G41</f>
        <v>277753353286904</v>
      </c>
      <c r="H41" s="3">
        <f>+'IIP PIIE data'!H41</f>
        <v>328801616033781</v>
      </c>
      <c r="I41" s="3">
        <f>+'IIP PIIE data'!I41</f>
        <v>223601833441832</v>
      </c>
      <c r="J41" s="3">
        <f>+'IIP PIIE data'!J41</f>
        <v>321826508019055</v>
      </c>
      <c r="K41" s="3">
        <f>+'IIP PIIE data'!K41</f>
        <v>403911938733462</v>
      </c>
      <c r="L41" s="3">
        <f>+'IIP PIIE data'!L41</f>
        <v>182888126623895</v>
      </c>
      <c r="M41" s="3">
        <f>+'IIP PIIE data'!M41</f>
        <v>473595415542880</v>
      </c>
      <c r="N41" s="5">
        <f t="shared" si="0"/>
        <v>460006400182</v>
      </c>
    </row>
    <row r="42" spans="1:14" x14ac:dyDescent="0.2">
      <c r="A42" s="4">
        <v>45292</v>
      </c>
      <c r="B42" s="3">
        <f>+'IIP PIIE data'!B42</f>
        <v>328519155214551</v>
      </c>
      <c r="C42" s="3">
        <f>+'IIP PIIE data'!C42</f>
        <v>50786028356770.398</v>
      </c>
      <c r="D42" s="3">
        <f>+'IIP PIIE data'!D42</f>
        <v>669019487774807</v>
      </c>
      <c r="E42" s="3">
        <f>+'IIP PIIE data'!E42</f>
        <v>571847587305012</v>
      </c>
      <c r="F42" s="3">
        <f>+'IIP PIIE data'!F42</f>
        <v>323145337434178</v>
      </c>
      <c r="G42" s="3">
        <f>+'IIP PIIE data'!G42</f>
        <v>337160200146053</v>
      </c>
      <c r="H42" s="3">
        <f>+'IIP PIIE data'!H42</f>
        <v>345874150340797</v>
      </c>
      <c r="I42" s="3">
        <f>+'IIP PIIE data'!I42</f>
        <v>234687387158968</v>
      </c>
      <c r="J42" s="3">
        <f>+'IIP PIIE data'!J42</f>
        <v>340689793133784</v>
      </c>
      <c r="K42" s="3">
        <f>+'IIP PIIE data'!K42</f>
        <v>419041598238128</v>
      </c>
      <c r="L42" s="3">
        <f>+'IIP PIIE data'!L42</f>
        <v>195680462801294</v>
      </c>
      <c r="M42" s="3">
        <f>+'IIP PIIE data'!M42</f>
        <v>485650827051270</v>
      </c>
      <c r="N42" s="5">
        <f t="shared" si="0"/>
        <v>6582857973255.625</v>
      </c>
    </row>
    <row r="43" spans="1:14" x14ac:dyDescent="0.2">
      <c r="A43" s="4">
        <v>45383</v>
      </c>
      <c r="B43" s="3">
        <f>+'IIP PIIE data'!B43</f>
        <v>348531641512481</v>
      </c>
      <c r="C43" s="3">
        <f>+'IIP PIIE data'!C43</f>
        <v>52172341370739.203</v>
      </c>
      <c r="D43" s="3">
        <f>+'IIP PIIE data'!D43</f>
        <v>695209911072362</v>
      </c>
      <c r="E43" s="3">
        <f>+'IIP PIIE data'!E43</f>
        <v>565868470469241</v>
      </c>
      <c r="F43" s="3">
        <f>+'IIP PIIE data'!F43</f>
        <v>340037130318505</v>
      </c>
      <c r="G43" s="3">
        <f>+'IIP PIIE data'!G43</f>
        <v>341373969454560</v>
      </c>
      <c r="H43" s="3">
        <f>+'IIP PIIE data'!H43</f>
        <v>355172780753617</v>
      </c>
      <c r="I43" s="3">
        <f>+'IIP PIIE data'!I43</f>
        <v>224494501014517</v>
      </c>
      <c r="J43" s="3">
        <f>+'IIP PIIE data'!J43</f>
        <v>357880840325138</v>
      </c>
      <c r="K43" s="3">
        <f>+'IIP PIIE data'!K43</f>
        <v>438683420435701</v>
      </c>
      <c r="L43" s="3">
        <f>+'IIP PIIE data'!L43</f>
        <v>197740504540878</v>
      </c>
      <c r="M43" s="3">
        <f>+'IIP PIIE data'!M43</f>
        <v>536298128254936</v>
      </c>
      <c r="N43" s="5">
        <f t="shared" si="0"/>
        <v>6340536920241.75</v>
      </c>
    </row>
    <row r="44" spans="1:14" x14ac:dyDescent="0.2">
      <c r="A44" s="4">
        <v>45474</v>
      </c>
      <c r="B44" s="3">
        <f>+'IIP PIIE data'!B44</f>
        <v>330500336784891</v>
      </c>
      <c r="C44" s="3">
        <f>+'IIP PIIE data'!C44</f>
        <v>51966734595777.398</v>
      </c>
      <c r="D44" s="3">
        <f>+'IIP PIIE data'!D44</f>
        <v>674062974502873</v>
      </c>
      <c r="E44" s="3">
        <f>+'IIP PIIE data'!E44</f>
        <v>531254707208998</v>
      </c>
      <c r="F44" s="3">
        <f>+'IIP PIIE data'!F44</f>
        <v>334834070271998</v>
      </c>
      <c r="G44" s="3">
        <f>+'IIP PIIE data'!G44</f>
        <v>316668501788483</v>
      </c>
      <c r="H44" s="3">
        <f>+'IIP PIIE data'!H44</f>
        <v>339228904230804</v>
      </c>
      <c r="I44" s="3">
        <f>+'IIP PIIE data'!I44</f>
        <v>214586205420683</v>
      </c>
      <c r="J44" s="3">
        <f>+'IIP PIIE data'!J44</f>
        <v>336311683811023</v>
      </c>
      <c r="K44" s="3">
        <f>+'IIP PIIE data'!K44</f>
        <v>432816163824708</v>
      </c>
      <c r="L44" s="3">
        <f>+'IIP PIIE data'!L44</f>
        <v>179124962033933</v>
      </c>
      <c r="M44" s="3">
        <f>+'IIP PIIE data'!M44</f>
        <v>500673957113914</v>
      </c>
      <c r="N44" s="5">
        <f t="shared" si="0"/>
        <v>3288394389322.625</v>
      </c>
    </row>
    <row r="45" spans="1:14" x14ac:dyDescent="0.2">
      <c r="A45" s="4">
        <v>45566</v>
      </c>
      <c r="B45" s="3">
        <f>+'IIP PIIE data'!B45</f>
        <v>352041620587078</v>
      </c>
      <c r="C45" s="3">
        <f>+'IIP PIIE data'!C45</f>
        <v>53346662736713</v>
      </c>
      <c r="D45" s="3">
        <f>+'IIP PIIE data'!D45</f>
        <v>692751318188958</v>
      </c>
      <c r="E45" s="3">
        <f>+'IIP PIIE data'!E45</f>
        <v>545688795867749</v>
      </c>
      <c r="F45" s="3">
        <f>+'IIP PIIE data'!F45</f>
        <v>349123875754320</v>
      </c>
      <c r="G45" s="3">
        <f>+'IIP PIIE data'!G45</f>
        <v>331784816878904</v>
      </c>
      <c r="H45" s="3">
        <f>+'IIP PIIE data'!H45</f>
        <v>343627442434781</v>
      </c>
      <c r="I45" s="3">
        <f>+'IIP PIIE data'!I45</f>
        <v>213903978988832</v>
      </c>
      <c r="J45" s="3">
        <f>+'IIP PIIE data'!J45</f>
        <v>359856308433055</v>
      </c>
      <c r="K45" s="3">
        <f>+'IIP PIIE data'!K45</f>
        <v>460004022717462</v>
      </c>
      <c r="L45" s="3">
        <f>+'IIP PIIE data'!L45</f>
        <v>194206011623895</v>
      </c>
      <c r="M45" s="3">
        <f>+'IIP PIIE data'!M45</f>
        <v>534456758792880</v>
      </c>
      <c r="N45" s="5">
        <f t="shared" si="0"/>
        <v>5359018718182</v>
      </c>
    </row>
    <row r="46" spans="1:14" x14ac:dyDescent="0.2">
      <c r="A46" s="4">
        <v>45658</v>
      </c>
      <c r="B46" s="3">
        <f>+'IIP PIIE data'!B46</f>
        <v>350134884700551</v>
      </c>
      <c r="C46" s="3">
        <f>+'IIP PIIE data'!C46</f>
        <v>54787957321770.398</v>
      </c>
      <c r="D46" s="3">
        <f>+'IIP PIIE data'!D46</f>
        <v>676435744640807</v>
      </c>
      <c r="E46" s="3">
        <f>+'IIP PIIE data'!E46</f>
        <v>531251832931012</v>
      </c>
      <c r="F46" s="3">
        <f>+'IIP PIIE data'!F46</f>
        <v>336498879141178</v>
      </c>
      <c r="G46" s="3">
        <f>+'IIP PIIE data'!G46</f>
        <v>315356672709053</v>
      </c>
      <c r="H46" s="3">
        <f>+'IIP PIIE data'!H46</f>
        <v>339936865499797</v>
      </c>
      <c r="I46" s="3">
        <f>+'IIP PIIE data'!I46</f>
        <v>215895160222968</v>
      </c>
      <c r="J46" s="3">
        <f>+'IIP PIIE data'!J46</f>
        <v>342458889205784</v>
      </c>
      <c r="K46" s="3">
        <f>+'IIP PIIE data'!K46</f>
        <v>444001217114128</v>
      </c>
      <c r="L46" s="3">
        <f>+'IIP PIIE data'!L46</f>
        <v>190118232801294</v>
      </c>
      <c r="M46" s="3">
        <f>+'IIP PIIE data'!M46</f>
        <v>525884699394270</v>
      </c>
      <c r="N46" s="5">
        <f t="shared" si="0"/>
        <v>3222044587255.625</v>
      </c>
    </row>
    <row r="47" spans="1:14" x14ac:dyDescent="0.2">
      <c r="A47" s="4">
        <v>45748</v>
      </c>
      <c r="B47" s="3">
        <f>+'IIP PIIE data'!B47</f>
        <v>355015446504481</v>
      </c>
      <c r="C47" s="3">
        <f>+'IIP PIIE data'!C47</f>
        <v>56201041706739.203</v>
      </c>
      <c r="D47" s="3">
        <f>+'IIP PIIE data'!D47</f>
        <v>694245849779362</v>
      </c>
      <c r="E47" s="3">
        <f>+'IIP PIIE data'!E47</f>
        <v>563539413898241</v>
      </c>
      <c r="F47" s="3">
        <f>+'IIP PIIE data'!F47</f>
        <v>351555503142505</v>
      </c>
      <c r="G47" s="3">
        <f>+'IIP PIIE data'!G47</f>
        <v>340493892723560</v>
      </c>
      <c r="H47" s="3">
        <f>+'IIP PIIE data'!H47</f>
        <v>342690346635617</v>
      </c>
      <c r="I47" s="3">
        <f>+'IIP PIIE data'!I47</f>
        <v>223045521174517</v>
      </c>
      <c r="J47" s="3">
        <f>+'IIP PIIE data'!J47</f>
        <v>342326752725138</v>
      </c>
      <c r="K47" s="3">
        <f>+'IIP PIIE data'!K47</f>
        <v>437657025742701</v>
      </c>
      <c r="L47" s="3">
        <f>+'IIP PIIE data'!L47</f>
        <v>188765849540878</v>
      </c>
      <c r="M47" s="3">
        <f>+'IIP PIIE data'!M47</f>
        <v>521834353541936</v>
      </c>
      <c r="N47" s="5">
        <f t="shared" si="0"/>
        <v>1122063660241.75</v>
      </c>
    </row>
  </sheetData>
  <sortState xmlns:xlrd2="http://schemas.microsoft.com/office/spreadsheetml/2017/richdata2" ref="A2:L47">
    <sortCondition ref="A2:A4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56A2A-7E1B-4785-A8DF-C553A731EEE5}">
  <dimension ref="A1:B283"/>
  <sheetViews>
    <sheetView tabSelected="1" topLeftCell="A274" workbookViewId="0">
      <selection sqref="A1:B283"/>
    </sheetView>
  </sheetViews>
  <sheetFormatPr baseColWidth="10" defaultColWidth="8.83203125" defaultRowHeight="15" x14ac:dyDescent="0.2"/>
  <cols>
    <col min="1" max="1" width="14.6640625" customWidth="1"/>
    <col min="2" max="2" width="21.1640625" customWidth="1"/>
  </cols>
  <sheetData>
    <row r="1" spans="1:2" ht="48" x14ac:dyDescent="0.2">
      <c r="A1" s="1" t="s">
        <v>0</v>
      </c>
      <c r="B1" s="1" t="s">
        <v>20</v>
      </c>
    </row>
    <row r="2" spans="1:2" x14ac:dyDescent="0.2">
      <c r="A2" s="2">
        <v>20180</v>
      </c>
      <c r="B2" s="3">
        <v>8043300000000</v>
      </c>
    </row>
    <row r="3" spans="1:2" x14ac:dyDescent="0.2">
      <c r="A3" s="2">
        <v>20271</v>
      </c>
      <c r="B3" s="3">
        <v>8569500000000</v>
      </c>
    </row>
    <row r="4" spans="1:2" x14ac:dyDescent="0.2">
      <c r="A4" s="2">
        <v>20363</v>
      </c>
      <c r="B4" s="3">
        <v>8589300000000</v>
      </c>
    </row>
    <row r="5" spans="1:2" x14ac:dyDescent="0.2">
      <c r="A5" s="2">
        <v>20455</v>
      </c>
      <c r="B5" s="3">
        <v>9165600000000</v>
      </c>
    </row>
    <row r="6" spans="1:2" x14ac:dyDescent="0.2">
      <c r="A6" s="2">
        <v>20546</v>
      </c>
      <c r="B6" s="3">
        <v>9248800000000</v>
      </c>
    </row>
    <row r="7" spans="1:2" x14ac:dyDescent="0.2">
      <c r="A7" s="2">
        <v>20637</v>
      </c>
      <c r="B7" s="3">
        <v>9453300000000</v>
      </c>
    </row>
    <row r="8" spans="1:2" x14ac:dyDescent="0.2">
      <c r="A8" s="2">
        <v>20729</v>
      </c>
      <c r="B8" s="3">
        <v>9737000000000</v>
      </c>
    </row>
    <row r="9" spans="1:2" x14ac:dyDescent="0.2">
      <c r="A9" s="2">
        <v>20821</v>
      </c>
      <c r="B9" s="3">
        <v>10149000000000</v>
      </c>
    </row>
    <row r="10" spans="1:2" x14ac:dyDescent="0.2">
      <c r="A10" s="2">
        <v>20911</v>
      </c>
      <c r="B10" s="3">
        <v>10903600000000</v>
      </c>
    </row>
    <row r="11" spans="1:2" x14ac:dyDescent="0.2">
      <c r="A11" s="2">
        <v>21002</v>
      </c>
      <c r="B11" s="3">
        <v>11231300000000</v>
      </c>
    </row>
    <row r="12" spans="1:2" x14ac:dyDescent="0.2">
      <c r="A12" s="2">
        <v>21094</v>
      </c>
      <c r="B12" s="3">
        <v>11075300000000</v>
      </c>
    </row>
    <row r="13" spans="1:2" x14ac:dyDescent="0.2">
      <c r="A13" s="2">
        <v>21186</v>
      </c>
      <c r="B13" s="3">
        <v>10982100000000</v>
      </c>
    </row>
    <row r="14" spans="1:2" x14ac:dyDescent="0.2">
      <c r="A14" s="2">
        <v>21276</v>
      </c>
      <c r="B14" s="3">
        <v>11316200000000</v>
      </c>
    </row>
    <row r="15" spans="1:2" x14ac:dyDescent="0.2">
      <c r="A15" s="2">
        <v>21367</v>
      </c>
      <c r="B15" s="3">
        <v>11730200000000</v>
      </c>
    </row>
    <row r="16" spans="1:2" x14ac:dyDescent="0.2">
      <c r="A16" s="2">
        <v>21459</v>
      </c>
      <c r="B16" s="3">
        <v>12076600000000</v>
      </c>
    </row>
    <row r="17" spans="1:2" x14ac:dyDescent="0.2">
      <c r="A17" s="2">
        <v>21551</v>
      </c>
      <c r="B17" s="3">
        <v>12223300000000</v>
      </c>
    </row>
    <row r="18" spans="1:2" x14ac:dyDescent="0.2">
      <c r="A18" s="2">
        <v>21641</v>
      </c>
      <c r="B18" s="3">
        <v>12868700000000</v>
      </c>
    </row>
    <row r="19" spans="1:2" x14ac:dyDescent="0.2">
      <c r="A19" s="2">
        <v>21732</v>
      </c>
      <c r="B19" s="3">
        <v>13680400000000</v>
      </c>
    </row>
    <row r="20" spans="1:2" x14ac:dyDescent="0.2">
      <c r="A20" s="2">
        <v>21824</v>
      </c>
      <c r="B20" s="3">
        <v>13818600000000</v>
      </c>
    </row>
    <row r="21" spans="1:2" x14ac:dyDescent="0.2">
      <c r="A21" s="2">
        <v>21916</v>
      </c>
      <c r="B21" s="3">
        <v>15161800000000</v>
      </c>
    </row>
    <row r="22" spans="1:2" x14ac:dyDescent="0.2">
      <c r="A22" s="2">
        <v>22007</v>
      </c>
      <c r="B22" s="3">
        <v>15364200000000</v>
      </c>
    </row>
    <row r="23" spans="1:2" x14ac:dyDescent="0.2">
      <c r="A23" s="2">
        <v>22098</v>
      </c>
      <c r="B23" s="3">
        <v>16239200000000</v>
      </c>
    </row>
    <row r="24" spans="1:2" x14ac:dyDescent="0.2">
      <c r="A24" s="2">
        <v>22190</v>
      </c>
      <c r="B24" s="3">
        <v>17025800000000</v>
      </c>
    </row>
    <row r="25" spans="1:2" x14ac:dyDescent="0.2">
      <c r="A25" s="2">
        <v>22282</v>
      </c>
      <c r="B25" s="3">
        <v>17958700000000</v>
      </c>
    </row>
    <row r="26" spans="1:2" x14ac:dyDescent="0.2">
      <c r="A26" s="2">
        <v>22372</v>
      </c>
      <c r="B26" s="3">
        <v>18695200000000</v>
      </c>
    </row>
    <row r="27" spans="1:2" x14ac:dyDescent="0.2">
      <c r="A27" s="2">
        <v>22463</v>
      </c>
      <c r="B27" s="3">
        <v>19424000000000</v>
      </c>
    </row>
    <row r="28" spans="1:2" x14ac:dyDescent="0.2">
      <c r="A28" s="2">
        <v>22555</v>
      </c>
      <c r="B28" s="3">
        <v>20900300000000</v>
      </c>
    </row>
    <row r="29" spans="1:2" x14ac:dyDescent="0.2">
      <c r="A29" s="2">
        <v>22647</v>
      </c>
      <c r="B29" s="3">
        <v>21427700000000</v>
      </c>
    </row>
    <row r="30" spans="1:2" x14ac:dyDescent="0.2">
      <c r="A30" s="2">
        <v>22737</v>
      </c>
      <c r="B30" s="3">
        <v>21769200000000</v>
      </c>
    </row>
    <row r="31" spans="1:2" x14ac:dyDescent="0.2">
      <c r="A31" s="2">
        <v>22828</v>
      </c>
      <c r="B31" s="3">
        <v>21906900000000</v>
      </c>
    </row>
    <row r="32" spans="1:2" x14ac:dyDescent="0.2">
      <c r="A32" s="2">
        <v>22920</v>
      </c>
      <c r="B32" s="3">
        <v>22411800000000</v>
      </c>
    </row>
    <row r="33" spans="1:2" x14ac:dyDescent="0.2">
      <c r="A33" s="2">
        <v>23012</v>
      </c>
      <c r="B33" s="3">
        <v>23150400000000</v>
      </c>
    </row>
    <row r="34" spans="1:2" x14ac:dyDescent="0.2">
      <c r="A34" s="2">
        <v>23102</v>
      </c>
      <c r="B34" s="3">
        <v>24488200000000</v>
      </c>
    </row>
    <row r="35" spans="1:2" x14ac:dyDescent="0.2">
      <c r="A35" s="2">
        <v>23193</v>
      </c>
      <c r="B35" s="3">
        <v>25571000000000</v>
      </c>
    </row>
    <row r="36" spans="1:2" x14ac:dyDescent="0.2">
      <c r="A36" s="2">
        <v>23285</v>
      </c>
      <c r="B36" s="3">
        <v>26867400000000</v>
      </c>
    </row>
    <row r="37" spans="1:2" x14ac:dyDescent="0.2">
      <c r="A37" s="2">
        <v>23377</v>
      </c>
      <c r="B37" s="3">
        <v>27932700000000</v>
      </c>
    </row>
    <row r="38" spans="1:2" x14ac:dyDescent="0.2">
      <c r="A38" s="2">
        <v>23468</v>
      </c>
      <c r="B38" s="3">
        <v>29237300000000</v>
      </c>
    </row>
    <row r="39" spans="1:2" x14ac:dyDescent="0.2">
      <c r="A39" s="2">
        <v>23559</v>
      </c>
      <c r="B39" s="3">
        <v>29904600000000</v>
      </c>
    </row>
    <row r="40" spans="1:2" x14ac:dyDescent="0.2">
      <c r="A40" s="2">
        <v>23651</v>
      </c>
      <c r="B40" s="3">
        <v>30720600000000</v>
      </c>
    </row>
    <row r="41" spans="1:2" x14ac:dyDescent="0.2">
      <c r="A41" s="2">
        <v>23743</v>
      </c>
      <c r="B41" s="3">
        <v>31699300000000</v>
      </c>
    </row>
    <row r="42" spans="1:2" x14ac:dyDescent="0.2">
      <c r="A42" s="2">
        <v>23833</v>
      </c>
      <c r="B42" s="3">
        <v>32437000000000</v>
      </c>
    </row>
    <row r="43" spans="1:2" x14ac:dyDescent="0.2">
      <c r="A43" s="2">
        <v>23924</v>
      </c>
      <c r="B43" s="3">
        <v>33475100000000</v>
      </c>
    </row>
    <row r="44" spans="1:2" x14ac:dyDescent="0.2">
      <c r="A44" s="2">
        <v>24016</v>
      </c>
      <c r="B44" s="3">
        <v>33558000000000</v>
      </c>
    </row>
    <row r="45" spans="1:2" x14ac:dyDescent="0.2">
      <c r="A45" s="2">
        <v>24108</v>
      </c>
      <c r="B45" s="3">
        <v>35550500000000</v>
      </c>
    </row>
    <row r="46" spans="1:2" x14ac:dyDescent="0.2">
      <c r="A46" s="2">
        <v>24198</v>
      </c>
      <c r="B46" s="3">
        <v>37705600000000</v>
      </c>
    </row>
    <row r="47" spans="1:2" x14ac:dyDescent="0.2">
      <c r="A47" s="2">
        <v>24289</v>
      </c>
      <c r="B47" s="3">
        <v>39143800000000</v>
      </c>
    </row>
    <row r="48" spans="1:2" x14ac:dyDescent="0.2">
      <c r="A48" s="2">
        <v>24381</v>
      </c>
      <c r="B48" s="3">
        <v>40032900000000</v>
      </c>
    </row>
    <row r="49" spans="1:2" x14ac:dyDescent="0.2">
      <c r="A49" s="2">
        <v>24473</v>
      </c>
      <c r="B49" s="3">
        <v>42074400000000</v>
      </c>
    </row>
    <row r="50" spans="1:2" x14ac:dyDescent="0.2">
      <c r="A50" s="2">
        <v>24563</v>
      </c>
      <c r="B50" s="3">
        <v>43294900000000</v>
      </c>
    </row>
    <row r="51" spans="1:2" x14ac:dyDescent="0.2">
      <c r="A51" s="2">
        <v>24654</v>
      </c>
      <c r="B51" s="3">
        <v>45546200000000</v>
      </c>
    </row>
    <row r="52" spans="1:2" x14ac:dyDescent="0.2">
      <c r="A52" s="2">
        <v>24746</v>
      </c>
      <c r="B52" s="3">
        <v>47539700000000</v>
      </c>
    </row>
    <row r="53" spans="1:2" x14ac:dyDescent="0.2">
      <c r="A53" s="2">
        <v>24838</v>
      </c>
      <c r="B53" s="3">
        <v>49307300000000</v>
      </c>
    </row>
    <row r="54" spans="1:2" x14ac:dyDescent="0.2">
      <c r="A54" s="2">
        <v>24929</v>
      </c>
      <c r="B54" s="3">
        <v>51292400000000</v>
      </c>
    </row>
    <row r="55" spans="1:2" x14ac:dyDescent="0.2">
      <c r="A55" s="2">
        <v>25020</v>
      </c>
      <c r="B55" s="3">
        <v>53232700000000</v>
      </c>
    </row>
    <row r="56" spans="1:2" x14ac:dyDescent="0.2">
      <c r="A56" s="2">
        <v>25112</v>
      </c>
      <c r="B56" s="3">
        <v>57517500000000</v>
      </c>
    </row>
    <row r="57" spans="1:2" x14ac:dyDescent="0.2">
      <c r="A57" s="2">
        <v>25204</v>
      </c>
      <c r="B57" s="3">
        <v>57631400000000</v>
      </c>
    </row>
    <row r="58" spans="1:2" x14ac:dyDescent="0.2">
      <c r="A58" s="2">
        <v>25294</v>
      </c>
      <c r="B58" s="3">
        <v>60604900000000</v>
      </c>
    </row>
    <row r="59" spans="1:2" x14ac:dyDescent="0.2">
      <c r="A59" s="2">
        <v>25385</v>
      </c>
      <c r="B59" s="3">
        <v>63081800000000</v>
      </c>
    </row>
    <row r="60" spans="1:2" x14ac:dyDescent="0.2">
      <c r="A60" s="2">
        <v>25477</v>
      </c>
      <c r="B60" s="3">
        <v>66796100000000</v>
      </c>
    </row>
    <row r="61" spans="1:2" x14ac:dyDescent="0.2">
      <c r="A61" s="2">
        <v>25569</v>
      </c>
      <c r="B61" s="3">
        <v>69527300000000</v>
      </c>
    </row>
    <row r="62" spans="1:2" x14ac:dyDescent="0.2">
      <c r="A62" s="2">
        <v>25659</v>
      </c>
      <c r="B62" s="3">
        <v>71737600000000</v>
      </c>
    </row>
    <row r="63" spans="1:2" x14ac:dyDescent="0.2">
      <c r="A63" s="2">
        <v>25750</v>
      </c>
      <c r="B63" s="3">
        <v>74776900000000</v>
      </c>
    </row>
    <row r="64" spans="1:2" x14ac:dyDescent="0.2">
      <c r="A64" s="2">
        <v>25842</v>
      </c>
      <c r="B64" s="3">
        <v>76524500000000</v>
      </c>
    </row>
    <row r="65" spans="1:2" x14ac:dyDescent="0.2">
      <c r="A65" s="2">
        <v>25934</v>
      </c>
      <c r="B65" s="3">
        <v>77842200000000</v>
      </c>
    </row>
    <row r="66" spans="1:2" x14ac:dyDescent="0.2">
      <c r="A66" s="2">
        <v>26024</v>
      </c>
      <c r="B66" s="3">
        <v>79554800000000</v>
      </c>
    </row>
    <row r="67" spans="1:2" x14ac:dyDescent="0.2">
      <c r="A67" s="2">
        <v>26115</v>
      </c>
      <c r="B67" s="3">
        <v>81697800000000</v>
      </c>
    </row>
    <row r="68" spans="1:2" x14ac:dyDescent="0.2">
      <c r="A68" s="2">
        <v>26207</v>
      </c>
      <c r="B68" s="3">
        <v>83061700000000</v>
      </c>
    </row>
    <row r="69" spans="1:2" x14ac:dyDescent="0.2">
      <c r="A69" s="2">
        <v>26299</v>
      </c>
      <c r="B69" s="3">
        <v>87116800000000</v>
      </c>
    </row>
    <row r="70" spans="1:2" x14ac:dyDescent="0.2">
      <c r="A70" s="2">
        <v>26390</v>
      </c>
      <c r="B70" s="3">
        <v>89730700000000</v>
      </c>
    </row>
    <row r="71" spans="1:2" x14ac:dyDescent="0.2">
      <c r="A71" s="2">
        <v>26481</v>
      </c>
      <c r="B71" s="3">
        <v>93788300000000</v>
      </c>
    </row>
    <row r="72" spans="1:2" x14ac:dyDescent="0.2">
      <c r="A72" s="2">
        <v>26573</v>
      </c>
      <c r="B72" s="3">
        <v>97756600000000</v>
      </c>
    </row>
    <row r="73" spans="1:2" x14ac:dyDescent="0.2">
      <c r="A73" s="2">
        <v>26665</v>
      </c>
      <c r="B73" s="3">
        <v>104567800000000</v>
      </c>
    </row>
    <row r="74" spans="1:2" x14ac:dyDescent="0.2">
      <c r="A74" s="2">
        <v>26755</v>
      </c>
      <c r="B74" s="3">
        <v>109319000000000</v>
      </c>
    </row>
    <row r="75" spans="1:2" x14ac:dyDescent="0.2">
      <c r="A75" s="2">
        <v>26846</v>
      </c>
      <c r="B75" s="3">
        <v>113518400000000</v>
      </c>
    </row>
    <row r="76" spans="1:2" x14ac:dyDescent="0.2">
      <c r="A76" s="2">
        <v>26938</v>
      </c>
      <c r="B76" s="3">
        <v>120420300000000</v>
      </c>
    </row>
    <row r="77" spans="1:2" x14ac:dyDescent="0.2">
      <c r="A77" s="2">
        <v>27030</v>
      </c>
      <c r="B77" s="3">
        <v>123282600000000</v>
      </c>
    </row>
    <row r="78" spans="1:2" x14ac:dyDescent="0.2">
      <c r="A78" s="2">
        <v>27120</v>
      </c>
      <c r="B78" s="3">
        <v>131736000000000</v>
      </c>
    </row>
    <row r="79" spans="1:2" x14ac:dyDescent="0.2">
      <c r="A79" s="2">
        <v>27211</v>
      </c>
      <c r="B79" s="3">
        <v>137890000000000</v>
      </c>
    </row>
    <row r="80" spans="1:2" x14ac:dyDescent="0.2">
      <c r="A80" s="2">
        <v>27303</v>
      </c>
      <c r="B80" s="3">
        <v>141612600000000</v>
      </c>
    </row>
    <row r="81" spans="1:2" x14ac:dyDescent="0.2">
      <c r="A81" s="2">
        <v>27395</v>
      </c>
      <c r="B81" s="3">
        <v>141887000000000</v>
      </c>
    </row>
    <row r="82" spans="1:2" x14ac:dyDescent="0.2">
      <c r="A82" s="2">
        <v>27485</v>
      </c>
      <c r="B82" s="3">
        <v>146444400000000</v>
      </c>
    </row>
    <row r="83" spans="1:2" x14ac:dyDescent="0.2">
      <c r="A83" s="2">
        <v>27576</v>
      </c>
      <c r="B83" s="3">
        <v>149751200000000</v>
      </c>
    </row>
    <row r="84" spans="1:2" x14ac:dyDescent="0.2">
      <c r="A84" s="2">
        <v>27668</v>
      </c>
      <c r="B84" s="3">
        <v>154087600000000</v>
      </c>
    </row>
    <row r="85" spans="1:2" x14ac:dyDescent="0.2">
      <c r="A85" s="2">
        <v>27760</v>
      </c>
      <c r="B85" s="3">
        <v>159302500000000</v>
      </c>
    </row>
    <row r="86" spans="1:2" x14ac:dyDescent="0.2">
      <c r="A86" s="2">
        <v>27851</v>
      </c>
      <c r="B86" s="3">
        <v>164546500000000</v>
      </c>
    </row>
    <row r="87" spans="1:2" x14ac:dyDescent="0.2">
      <c r="A87" s="2">
        <v>27942</v>
      </c>
      <c r="B87" s="3">
        <v>169523400000000</v>
      </c>
    </row>
    <row r="88" spans="1:2" x14ac:dyDescent="0.2">
      <c r="A88" s="2">
        <v>28034</v>
      </c>
      <c r="B88" s="3">
        <v>172021700000000</v>
      </c>
    </row>
    <row r="89" spans="1:2" x14ac:dyDescent="0.2">
      <c r="A89" s="2">
        <v>28126</v>
      </c>
      <c r="B89" s="3">
        <v>179401900000000</v>
      </c>
    </row>
    <row r="90" spans="1:2" x14ac:dyDescent="0.2">
      <c r="A90" s="2">
        <v>28216</v>
      </c>
      <c r="B90" s="3">
        <v>183208200000000</v>
      </c>
    </row>
    <row r="91" spans="1:2" x14ac:dyDescent="0.2">
      <c r="A91" s="2">
        <v>28307</v>
      </c>
      <c r="B91" s="3">
        <v>187161300000000</v>
      </c>
    </row>
    <row r="92" spans="1:2" x14ac:dyDescent="0.2">
      <c r="A92" s="2">
        <v>28399</v>
      </c>
      <c r="B92" s="3">
        <v>191997200000000</v>
      </c>
    </row>
    <row r="93" spans="1:2" x14ac:dyDescent="0.2">
      <c r="A93" s="2">
        <v>28491</v>
      </c>
      <c r="B93" s="3">
        <v>197835400000000</v>
      </c>
    </row>
    <row r="94" spans="1:2" x14ac:dyDescent="0.2">
      <c r="A94" s="2">
        <v>28581</v>
      </c>
      <c r="B94" s="3">
        <v>201639500000000</v>
      </c>
    </row>
    <row r="95" spans="1:2" x14ac:dyDescent="0.2">
      <c r="A95" s="2">
        <v>28672</v>
      </c>
      <c r="B95" s="3">
        <v>206878900000000</v>
      </c>
    </row>
    <row r="96" spans="1:2" x14ac:dyDescent="0.2">
      <c r="A96" s="2">
        <v>28764</v>
      </c>
      <c r="B96" s="3">
        <v>210785100000000</v>
      </c>
    </row>
    <row r="97" spans="1:2" x14ac:dyDescent="0.2">
      <c r="A97" s="2">
        <v>28856</v>
      </c>
      <c r="B97" s="3">
        <v>215042600000000</v>
      </c>
    </row>
    <row r="98" spans="1:2" x14ac:dyDescent="0.2">
      <c r="A98" s="2">
        <v>28946</v>
      </c>
      <c r="B98" s="3">
        <v>219876200000000</v>
      </c>
    </row>
    <row r="99" spans="1:2" x14ac:dyDescent="0.2">
      <c r="A99" s="2">
        <v>29037</v>
      </c>
      <c r="B99" s="3">
        <v>223214700000000</v>
      </c>
    </row>
    <row r="100" spans="1:2" x14ac:dyDescent="0.2">
      <c r="A100" s="2">
        <v>29129</v>
      </c>
      <c r="B100" s="3">
        <v>226528600000000</v>
      </c>
    </row>
    <row r="101" spans="1:2" x14ac:dyDescent="0.2">
      <c r="A101" s="2">
        <v>29221</v>
      </c>
      <c r="B101" s="3">
        <v>241028100000000</v>
      </c>
    </row>
    <row r="102" spans="1:2" x14ac:dyDescent="0.2">
      <c r="A102" s="2">
        <v>29312</v>
      </c>
      <c r="B102" s="3">
        <v>245546200000000</v>
      </c>
    </row>
    <row r="103" spans="1:2" x14ac:dyDescent="0.2">
      <c r="A103" s="2">
        <v>29403</v>
      </c>
      <c r="B103" s="3">
        <v>253366200000000</v>
      </c>
    </row>
    <row r="104" spans="1:2" x14ac:dyDescent="0.2">
      <c r="A104" s="2">
        <v>29495</v>
      </c>
      <c r="B104" s="3">
        <v>261066600000000</v>
      </c>
    </row>
    <row r="105" spans="1:2" x14ac:dyDescent="0.2">
      <c r="A105" s="2">
        <v>29587</v>
      </c>
      <c r="B105" s="3">
        <v>263739400000000</v>
      </c>
    </row>
    <row r="106" spans="1:2" x14ac:dyDescent="0.2">
      <c r="A106" s="2">
        <v>29677</v>
      </c>
      <c r="B106" s="3">
        <v>267601000000000</v>
      </c>
    </row>
    <row r="107" spans="1:2" x14ac:dyDescent="0.2">
      <c r="A107" s="2">
        <v>29768</v>
      </c>
      <c r="B107" s="3">
        <v>269619700000000</v>
      </c>
    </row>
    <row r="108" spans="1:2" x14ac:dyDescent="0.2">
      <c r="A108" s="2">
        <v>29860</v>
      </c>
      <c r="B108" s="3">
        <v>273318400000000</v>
      </c>
    </row>
    <row r="109" spans="1:2" x14ac:dyDescent="0.2">
      <c r="A109" s="2">
        <v>29952</v>
      </c>
      <c r="B109" s="3">
        <v>279398200000000</v>
      </c>
    </row>
    <row r="110" spans="1:2" x14ac:dyDescent="0.2">
      <c r="A110" s="2">
        <v>30042</v>
      </c>
      <c r="B110" s="3">
        <v>280798300000000</v>
      </c>
    </row>
    <row r="111" spans="1:2" x14ac:dyDescent="0.2">
      <c r="A111" s="2">
        <v>30133</v>
      </c>
      <c r="B111" s="3">
        <v>283079000000000</v>
      </c>
    </row>
    <row r="112" spans="1:2" x14ac:dyDescent="0.2">
      <c r="A112" s="2">
        <v>30225</v>
      </c>
      <c r="B112" s="3">
        <v>286747500000000</v>
      </c>
    </row>
    <row r="113" spans="1:2" x14ac:dyDescent="0.2">
      <c r="A113" s="2">
        <v>30317</v>
      </c>
      <c r="B113" s="3">
        <v>290317200000000</v>
      </c>
    </row>
    <row r="114" spans="1:2" x14ac:dyDescent="0.2">
      <c r="A114" s="2">
        <v>30407</v>
      </c>
      <c r="B114" s="3">
        <v>293088500000000</v>
      </c>
    </row>
    <row r="115" spans="1:2" x14ac:dyDescent="0.2">
      <c r="A115" s="2">
        <v>30498</v>
      </c>
      <c r="B115" s="3">
        <v>297074200000000</v>
      </c>
    </row>
    <row r="116" spans="1:2" x14ac:dyDescent="0.2">
      <c r="A116" s="2">
        <v>30590</v>
      </c>
      <c r="B116" s="3">
        <v>300311900000000</v>
      </c>
    </row>
    <row r="117" spans="1:2" x14ac:dyDescent="0.2">
      <c r="A117" s="2">
        <v>30682</v>
      </c>
      <c r="B117" s="3">
        <v>305598900000000</v>
      </c>
    </row>
    <row r="118" spans="1:2" x14ac:dyDescent="0.2">
      <c r="A118" s="2">
        <v>30773</v>
      </c>
      <c r="B118" s="3">
        <v>312252700000000</v>
      </c>
    </row>
    <row r="119" spans="1:2" x14ac:dyDescent="0.2">
      <c r="A119" s="2">
        <v>30864</v>
      </c>
      <c r="B119" s="3">
        <v>315940000000000</v>
      </c>
    </row>
    <row r="120" spans="1:2" x14ac:dyDescent="0.2">
      <c r="A120" s="2">
        <v>30956</v>
      </c>
      <c r="B120" s="3">
        <v>319181000000000</v>
      </c>
    </row>
    <row r="121" spans="1:2" x14ac:dyDescent="0.2">
      <c r="A121" s="2">
        <v>31048</v>
      </c>
      <c r="B121" s="3">
        <v>324513400000000</v>
      </c>
    </row>
    <row r="122" spans="1:2" x14ac:dyDescent="0.2">
      <c r="A122" s="2">
        <v>31138</v>
      </c>
      <c r="B122" s="3">
        <v>331458900000000</v>
      </c>
    </row>
    <row r="123" spans="1:2" x14ac:dyDescent="0.2">
      <c r="A123" s="2">
        <v>31229</v>
      </c>
      <c r="B123" s="3">
        <v>335750400000000</v>
      </c>
    </row>
    <row r="124" spans="1:2" x14ac:dyDescent="0.2">
      <c r="A124" s="2">
        <v>31321</v>
      </c>
      <c r="B124" s="3">
        <v>342545600000000</v>
      </c>
    </row>
    <row r="125" spans="1:2" x14ac:dyDescent="0.2">
      <c r="A125" s="2">
        <v>31413</v>
      </c>
      <c r="B125" s="3">
        <v>345355100000000</v>
      </c>
    </row>
    <row r="126" spans="1:2" x14ac:dyDescent="0.2">
      <c r="A126" s="2">
        <v>31503</v>
      </c>
      <c r="B126" s="3">
        <v>348578100000000</v>
      </c>
    </row>
    <row r="127" spans="1:2" x14ac:dyDescent="0.2">
      <c r="A127" s="2">
        <v>31594</v>
      </c>
      <c r="B127" s="3">
        <v>352157900000000</v>
      </c>
    </row>
    <row r="128" spans="1:2" x14ac:dyDescent="0.2">
      <c r="A128" s="2">
        <v>31686</v>
      </c>
      <c r="B128" s="3">
        <v>355330200000000</v>
      </c>
    </row>
    <row r="129" spans="1:2" x14ac:dyDescent="0.2">
      <c r="A129" s="2">
        <v>31778</v>
      </c>
      <c r="B129" s="3">
        <v>355464200000000</v>
      </c>
    </row>
    <row r="130" spans="1:2" x14ac:dyDescent="0.2">
      <c r="A130" s="2">
        <v>31868</v>
      </c>
      <c r="B130" s="3">
        <v>361152500000000</v>
      </c>
    </row>
    <row r="131" spans="1:2" x14ac:dyDescent="0.2">
      <c r="A131" s="2">
        <v>31959</v>
      </c>
      <c r="B131" s="3">
        <v>369223900000000</v>
      </c>
    </row>
    <row r="132" spans="1:2" x14ac:dyDescent="0.2">
      <c r="A132" s="2">
        <v>32051</v>
      </c>
      <c r="B132" s="3">
        <v>378480600000000</v>
      </c>
    </row>
    <row r="133" spans="1:2" x14ac:dyDescent="0.2">
      <c r="A133" s="2">
        <v>32143</v>
      </c>
      <c r="B133" s="3">
        <v>387009600000000</v>
      </c>
    </row>
    <row r="134" spans="1:2" x14ac:dyDescent="0.2">
      <c r="A134" s="2">
        <v>32234</v>
      </c>
      <c r="B134" s="3">
        <v>387823700000000</v>
      </c>
    </row>
    <row r="135" spans="1:2" x14ac:dyDescent="0.2">
      <c r="A135" s="2">
        <v>32325</v>
      </c>
      <c r="B135" s="3">
        <v>396994400000000</v>
      </c>
    </row>
    <row r="136" spans="1:2" x14ac:dyDescent="0.2">
      <c r="A136" s="2">
        <v>32417</v>
      </c>
      <c r="B136" s="3">
        <v>402987000000000</v>
      </c>
    </row>
    <row r="137" spans="1:2" x14ac:dyDescent="0.2">
      <c r="A137" s="2">
        <v>32509</v>
      </c>
      <c r="B137" s="3">
        <v>413233300000000</v>
      </c>
    </row>
    <row r="138" spans="1:2" x14ac:dyDescent="0.2">
      <c r="A138" s="2">
        <v>32599</v>
      </c>
      <c r="B138" s="3">
        <v>412829000000000</v>
      </c>
    </row>
    <row r="139" spans="1:2" x14ac:dyDescent="0.2">
      <c r="A139" s="2">
        <v>32690</v>
      </c>
      <c r="B139" s="3">
        <v>421983400000000</v>
      </c>
    </row>
    <row r="140" spans="1:2" x14ac:dyDescent="0.2">
      <c r="A140" s="2">
        <v>32782</v>
      </c>
      <c r="B140" s="3">
        <v>436589000000000</v>
      </c>
    </row>
    <row r="141" spans="1:2" x14ac:dyDescent="0.2">
      <c r="A141" s="2">
        <v>32874</v>
      </c>
      <c r="B141" s="3">
        <v>436256700000000</v>
      </c>
    </row>
    <row r="142" spans="1:2" x14ac:dyDescent="0.2">
      <c r="A142" s="2">
        <v>32964</v>
      </c>
      <c r="B142" s="3">
        <v>450606500000000</v>
      </c>
    </row>
    <row r="143" spans="1:2" x14ac:dyDescent="0.2">
      <c r="A143" s="2">
        <v>33055</v>
      </c>
      <c r="B143" s="3">
        <v>460677700000000</v>
      </c>
    </row>
    <row r="144" spans="1:2" x14ac:dyDescent="0.2">
      <c r="A144" s="2">
        <v>33147</v>
      </c>
      <c r="B144" s="3">
        <v>465652800000000</v>
      </c>
    </row>
    <row r="145" spans="1:2" x14ac:dyDescent="0.2">
      <c r="A145" s="2">
        <v>33239</v>
      </c>
      <c r="B145" s="3">
        <v>473587100000000</v>
      </c>
    </row>
    <row r="146" spans="1:2" x14ac:dyDescent="0.2">
      <c r="A146" s="2">
        <v>33329</v>
      </c>
      <c r="B146" s="3">
        <v>481634400000000</v>
      </c>
    </row>
    <row r="147" spans="1:2" x14ac:dyDescent="0.2">
      <c r="A147" s="2">
        <v>33420</v>
      </c>
      <c r="B147" s="3">
        <v>483708400000000</v>
      </c>
    </row>
    <row r="148" spans="1:2" x14ac:dyDescent="0.2">
      <c r="A148" s="2">
        <v>33512</v>
      </c>
      <c r="B148" s="3">
        <v>491511900000000</v>
      </c>
    </row>
    <row r="149" spans="1:2" x14ac:dyDescent="0.2">
      <c r="A149" s="2">
        <v>33604</v>
      </c>
      <c r="B149" s="3">
        <v>492203800000000</v>
      </c>
    </row>
    <row r="150" spans="1:2" x14ac:dyDescent="0.2">
      <c r="A150" s="2">
        <v>33695</v>
      </c>
      <c r="B150" s="3">
        <v>496344200000000</v>
      </c>
    </row>
    <row r="151" spans="1:2" x14ac:dyDescent="0.2">
      <c r="A151" s="2">
        <v>33786</v>
      </c>
      <c r="B151" s="3">
        <v>497335100000000</v>
      </c>
    </row>
    <row r="152" spans="1:2" x14ac:dyDescent="0.2">
      <c r="A152" s="2">
        <v>33878</v>
      </c>
      <c r="B152" s="3">
        <v>494741200000000</v>
      </c>
    </row>
    <row r="153" spans="1:2" x14ac:dyDescent="0.2">
      <c r="A153" s="2">
        <v>33970</v>
      </c>
      <c r="B153" s="3">
        <v>498896400000000</v>
      </c>
    </row>
    <row r="154" spans="1:2" x14ac:dyDescent="0.2">
      <c r="A154" s="2">
        <v>34060</v>
      </c>
      <c r="B154" s="3">
        <v>493598500000000</v>
      </c>
    </row>
    <row r="155" spans="1:2" x14ac:dyDescent="0.2">
      <c r="A155" s="2">
        <v>34151</v>
      </c>
      <c r="B155" s="3">
        <v>492668700000000</v>
      </c>
    </row>
    <row r="156" spans="1:2" x14ac:dyDescent="0.2">
      <c r="A156" s="2">
        <v>34243</v>
      </c>
      <c r="B156" s="3">
        <v>495714100000000</v>
      </c>
    </row>
    <row r="157" spans="1:2" x14ac:dyDescent="0.2">
      <c r="A157" s="2">
        <v>34335</v>
      </c>
      <c r="B157" s="3">
        <v>510102300000000</v>
      </c>
    </row>
    <row r="158" spans="1:2" x14ac:dyDescent="0.2">
      <c r="A158" s="2">
        <v>34425</v>
      </c>
      <c r="B158" s="3">
        <v>509036900000000</v>
      </c>
    </row>
    <row r="159" spans="1:2" x14ac:dyDescent="0.2">
      <c r="A159" s="2">
        <v>34516</v>
      </c>
      <c r="B159" s="3">
        <v>512989600000000</v>
      </c>
    </row>
    <row r="160" spans="1:2" x14ac:dyDescent="0.2">
      <c r="A160" s="2">
        <v>34608</v>
      </c>
      <c r="B160" s="3">
        <v>511571900000000</v>
      </c>
    </row>
    <row r="161" spans="1:2" x14ac:dyDescent="0.2">
      <c r="A161" s="2">
        <v>34700</v>
      </c>
      <c r="B161" s="3">
        <v>514907700000000</v>
      </c>
    </row>
    <row r="162" spans="1:2" x14ac:dyDescent="0.2">
      <c r="A162" s="2">
        <v>34790</v>
      </c>
      <c r="B162" s="3">
        <v>518785300000000</v>
      </c>
    </row>
    <row r="163" spans="1:2" x14ac:dyDescent="0.2">
      <c r="A163" s="2">
        <v>34881</v>
      </c>
      <c r="B163" s="3">
        <v>525381900000000</v>
      </c>
    </row>
    <row r="164" spans="1:2" x14ac:dyDescent="0.2">
      <c r="A164" s="2">
        <v>34973</v>
      </c>
      <c r="B164" s="3">
        <v>527014700000000</v>
      </c>
    </row>
    <row r="165" spans="1:2" x14ac:dyDescent="0.2">
      <c r="A165" s="2">
        <v>35065</v>
      </c>
      <c r="B165" s="3">
        <v>529016900000000</v>
      </c>
    </row>
    <row r="166" spans="1:2" x14ac:dyDescent="0.2">
      <c r="A166" s="2">
        <v>35156</v>
      </c>
      <c r="B166" s="3">
        <v>536049000000000</v>
      </c>
    </row>
    <row r="167" spans="1:2" x14ac:dyDescent="0.2">
      <c r="A167" s="2">
        <v>35247</v>
      </c>
      <c r="B167" s="3">
        <v>536123200000000</v>
      </c>
    </row>
    <row r="168" spans="1:2" x14ac:dyDescent="0.2">
      <c r="A168" s="2">
        <v>35339</v>
      </c>
      <c r="B168" s="3">
        <v>541134900000000</v>
      </c>
    </row>
    <row r="169" spans="1:2" x14ac:dyDescent="0.2">
      <c r="A169" s="2">
        <v>35431</v>
      </c>
      <c r="B169" s="3">
        <v>542155700000000</v>
      </c>
    </row>
    <row r="170" spans="1:2" x14ac:dyDescent="0.2">
      <c r="A170" s="2">
        <v>35521</v>
      </c>
      <c r="B170" s="3">
        <v>544079300000000</v>
      </c>
    </row>
    <row r="171" spans="1:2" x14ac:dyDescent="0.2">
      <c r="A171" s="2">
        <v>35612</v>
      </c>
      <c r="B171" s="3">
        <v>544025600000000</v>
      </c>
    </row>
    <row r="172" spans="1:2" x14ac:dyDescent="0.2">
      <c r="A172" s="2">
        <v>35704</v>
      </c>
      <c r="B172" s="3">
        <v>544966500000000</v>
      </c>
    </row>
    <row r="173" spans="1:2" x14ac:dyDescent="0.2">
      <c r="A173" s="2">
        <v>35796</v>
      </c>
      <c r="B173" s="3">
        <v>537983200000000</v>
      </c>
    </row>
    <row r="174" spans="1:2" x14ac:dyDescent="0.2">
      <c r="A174" s="2">
        <v>35886</v>
      </c>
      <c r="B174" s="3">
        <v>534815600000000</v>
      </c>
    </row>
    <row r="175" spans="1:2" x14ac:dyDescent="0.2">
      <c r="A175" s="2">
        <v>35977</v>
      </c>
      <c r="B175" s="3">
        <v>533900400000000</v>
      </c>
    </row>
    <row r="176" spans="1:2" x14ac:dyDescent="0.2">
      <c r="A176" s="2">
        <v>36069</v>
      </c>
      <c r="B176" s="3">
        <v>539289200000000</v>
      </c>
    </row>
    <row r="177" spans="1:2" x14ac:dyDescent="0.2">
      <c r="A177" s="2">
        <v>36161</v>
      </c>
      <c r="B177" s="3">
        <v>529062400000000</v>
      </c>
    </row>
    <row r="178" spans="1:2" x14ac:dyDescent="0.2">
      <c r="A178" s="2">
        <v>36251</v>
      </c>
      <c r="B178" s="3">
        <v>529018900000000</v>
      </c>
    </row>
    <row r="179" spans="1:2" x14ac:dyDescent="0.2">
      <c r="A179" s="2">
        <v>36342</v>
      </c>
      <c r="B179" s="3">
        <v>528593700000000</v>
      </c>
    </row>
    <row r="180" spans="1:2" x14ac:dyDescent="0.2">
      <c r="A180" s="2">
        <v>36434</v>
      </c>
      <c r="B180" s="3">
        <v>527863200000000</v>
      </c>
    </row>
    <row r="181" spans="1:2" x14ac:dyDescent="0.2">
      <c r="A181" s="2">
        <v>36526</v>
      </c>
      <c r="B181" s="3">
        <v>535133100000000</v>
      </c>
    </row>
    <row r="182" spans="1:2" x14ac:dyDescent="0.2">
      <c r="A182" s="2">
        <v>36617</v>
      </c>
      <c r="B182" s="3">
        <v>535358700000000</v>
      </c>
    </row>
    <row r="183" spans="1:2" x14ac:dyDescent="0.2">
      <c r="A183" s="2">
        <v>36708</v>
      </c>
      <c r="B183" s="3">
        <v>534440300000000</v>
      </c>
    </row>
    <row r="184" spans="1:2" x14ac:dyDescent="0.2">
      <c r="A184" s="2">
        <v>36800</v>
      </c>
      <c r="B184" s="3">
        <v>537843600000000</v>
      </c>
    </row>
    <row r="185" spans="1:2" x14ac:dyDescent="0.2">
      <c r="A185" s="2">
        <v>36892</v>
      </c>
      <c r="B185" s="3">
        <v>542552300000000</v>
      </c>
    </row>
    <row r="186" spans="1:2" x14ac:dyDescent="0.2">
      <c r="A186" s="2">
        <v>36982</v>
      </c>
      <c r="B186" s="3">
        <v>534253800000000</v>
      </c>
    </row>
    <row r="187" spans="1:2" x14ac:dyDescent="0.2">
      <c r="A187" s="2">
        <v>37073</v>
      </c>
      <c r="B187" s="3">
        <v>527026000000000</v>
      </c>
    </row>
    <row r="188" spans="1:2" x14ac:dyDescent="0.2">
      <c r="A188" s="2">
        <v>37165</v>
      </c>
      <c r="B188" s="3">
        <v>523926000000000</v>
      </c>
    </row>
    <row r="189" spans="1:2" x14ac:dyDescent="0.2">
      <c r="A189" s="2">
        <v>37257</v>
      </c>
      <c r="B189" s="3">
        <v>525460800000000</v>
      </c>
    </row>
    <row r="190" spans="1:2" x14ac:dyDescent="0.2">
      <c r="A190" s="2">
        <v>37347</v>
      </c>
      <c r="B190" s="3">
        <v>524239700000000</v>
      </c>
    </row>
    <row r="191" spans="1:2" x14ac:dyDescent="0.2">
      <c r="A191" s="2">
        <v>37438</v>
      </c>
      <c r="B191" s="3">
        <v>524193600000000</v>
      </c>
    </row>
    <row r="192" spans="1:2" x14ac:dyDescent="0.2">
      <c r="A192" s="2">
        <v>37530</v>
      </c>
      <c r="B192" s="3">
        <v>524421500000000</v>
      </c>
    </row>
    <row r="193" spans="1:2" x14ac:dyDescent="0.2">
      <c r="A193" s="2">
        <v>37622</v>
      </c>
      <c r="B193" s="3">
        <v>521369600000000</v>
      </c>
    </row>
    <row r="194" spans="1:2" x14ac:dyDescent="0.2">
      <c r="A194" s="2">
        <v>37712</v>
      </c>
      <c r="B194" s="3">
        <v>524525400000000</v>
      </c>
    </row>
    <row r="195" spans="1:2" x14ac:dyDescent="0.2">
      <c r="A195" s="2">
        <v>37803</v>
      </c>
      <c r="B195" s="3">
        <v>524373900000000</v>
      </c>
    </row>
    <row r="196" spans="1:2" x14ac:dyDescent="0.2">
      <c r="A196" s="2">
        <v>37895</v>
      </c>
      <c r="B196" s="3">
        <v>526400000000000</v>
      </c>
    </row>
    <row r="197" spans="1:2" x14ac:dyDescent="0.2">
      <c r="A197" s="2">
        <v>37987</v>
      </c>
      <c r="B197" s="3">
        <v>529373600000000</v>
      </c>
    </row>
    <row r="198" spans="1:2" x14ac:dyDescent="0.2">
      <c r="A198" s="2">
        <v>38078</v>
      </c>
      <c r="B198" s="3">
        <v>527644300000000</v>
      </c>
    </row>
    <row r="199" spans="1:2" x14ac:dyDescent="0.2">
      <c r="A199" s="2">
        <v>38169</v>
      </c>
      <c r="B199" s="3">
        <v>530486000000000</v>
      </c>
    </row>
    <row r="200" spans="1:2" x14ac:dyDescent="0.2">
      <c r="A200" s="2">
        <v>38261</v>
      </c>
      <c r="B200" s="3">
        <v>529913400000000</v>
      </c>
    </row>
    <row r="201" spans="1:2" x14ac:dyDescent="0.2">
      <c r="A201" s="2">
        <v>38353</v>
      </c>
      <c r="B201" s="3">
        <v>529918900000000</v>
      </c>
    </row>
    <row r="202" spans="1:2" x14ac:dyDescent="0.2">
      <c r="A202" s="2">
        <v>38443</v>
      </c>
      <c r="B202" s="3">
        <v>531327500000000</v>
      </c>
    </row>
    <row r="203" spans="1:2" x14ac:dyDescent="0.2">
      <c r="A203" s="2">
        <v>38534</v>
      </c>
      <c r="B203" s="3">
        <v>534596600000000</v>
      </c>
    </row>
    <row r="204" spans="1:2" x14ac:dyDescent="0.2">
      <c r="A204" s="2">
        <v>38626</v>
      </c>
      <c r="B204" s="3">
        <v>534734600000000</v>
      </c>
    </row>
    <row r="205" spans="1:2" x14ac:dyDescent="0.2">
      <c r="A205" s="2">
        <v>38718</v>
      </c>
      <c r="B205" s="3">
        <v>534546700000000</v>
      </c>
    </row>
    <row r="206" spans="1:2" x14ac:dyDescent="0.2">
      <c r="A206" s="2">
        <v>38808</v>
      </c>
      <c r="B206" s="3">
        <v>533999100000000</v>
      </c>
    </row>
    <row r="207" spans="1:2" x14ac:dyDescent="0.2">
      <c r="A207" s="2">
        <v>38899</v>
      </c>
      <c r="B207" s="3">
        <v>532256000000000</v>
      </c>
    </row>
    <row r="208" spans="1:2" x14ac:dyDescent="0.2">
      <c r="A208" s="2">
        <v>38991</v>
      </c>
      <c r="B208" s="3">
        <v>539893100000000</v>
      </c>
    </row>
    <row r="209" spans="1:2" x14ac:dyDescent="0.2">
      <c r="A209" s="2">
        <v>39083</v>
      </c>
      <c r="B209" s="3">
        <v>541964000000000</v>
      </c>
    </row>
    <row r="210" spans="1:2" x14ac:dyDescent="0.2">
      <c r="A210" s="2">
        <v>39173</v>
      </c>
      <c r="B210" s="3">
        <v>542063100000000</v>
      </c>
    </row>
    <row r="211" spans="1:2" x14ac:dyDescent="0.2">
      <c r="A211" s="2">
        <v>39264</v>
      </c>
      <c r="B211" s="3">
        <v>536485600000000</v>
      </c>
    </row>
    <row r="212" spans="1:2" x14ac:dyDescent="0.2">
      <c r="A212" s="2">
        <v>39356</v>
      </c>
      <c r="B212" s="3">
        <v>536787400000000</v>
      </c>
    </row>
    <row r="213" spans="1:2" x14ac:dyDescent="0.2">
      <c r="A213" s="2">
        <v>39448</v>
      </c>
      <c r="B213" s="3">
        <v>537632400000000</v>
      </c>
    </row>
    <row r="214" spans="1:2" x14ac:dyDescent="0.2">
      <c r="A214" s="2">
        <v>39539</v>
      </c>
      <c r="B214" s="3">
        <v>533631900000000</v>
      </c>
    </row>
    <row r="215" spans="1:2" x14ac:dyDescent="0.2">
      <c r="A215" s="2">
        <v>39630</v>
      </c>
      <c r="B215" s="3">
        <v>523199800000000</v>
      </c>
    </row>
    <row r="216" spans="1:2" x14ac:dyDescent="0.2">
      <c r="A216" s="2">
        <v>39722</v>
      </c>
      <c r="B216" s="3">
        <v>516890300000000</v>
      </c>
    </row>
    <row r="217" spans="1:2" x14ac:dyDescent="0.2">
      <c r="A217" s="2">
        <v>39814</v>
      </c>
      <c r="B217" s="3">
        <v>492260500000000</v>
      </c>
    </row>
    <row r="218" spans="1:2" x14ac:dyDescent="0.2">
      <c r="A218" s="2">
        <v>39904</v>
      </c>
      <c r="B218" s="3">
        <v>497865600000000</v>
      </c>
    </row>
    <row r="219" spans="1:2" x14ac:dyDescent="0.2">
      <c r="A219" s="2">
        <v>39995</v>
      </c>
      <c r="B219" s="3">
        <v>493590800000000</v>
      </c>
    </row>
    <row r="220" spans="1:2" x14ac:dyDescent="0.2">
      <c r="A220" s="2">
        <v>40087</v>
      </c>
      <c r="B220" s="3">
        <v>496483500000000</v>
      </c>
    </row>
    <row r="221" spans="1:2" x14ac:dyDescent="0.2">
      <c r="A221" s="2">
        <v>40179</v>
      </c>
      <c r="B221" s="3">
        <v>501534500000000</v>
      </c>
    </row>
    <row r="222" spans="1:2" x14ac:dyDescent="0.2">
      <c r="A222" s="2">
        <v>40269</v>
      </c>
      <c r="B222" s="3">
        <v>504942300000000</v>
      </c>
    </row>
    <row r="223" spans="1:2" x14ac:dyDescent="0.2">
      <c r="A223" s="2">
        <v>40360</v>
      </c>
      <c r="B223" s="3">
        <v>510923300000000</v>
      </c>
    </row>
    <row r="224" spans="1:2" x14ac:dyDescent="0.2">
      <c r="A224" s="2">
        <v>40452</v>
      </c>
      <c r="B224" s="3">
        <v>505304300000000</v>
      </c>
    </row>
    <row r="225" spans="1:2" x14ac:dyDescent="0.2">
      <c r="A225" s="2">
        <v>40544</v>
      </c>
      <c r="B225" s="3">
        <v>498691500000000</v>
      </c>
    </row>
    <row r="226" spans="1:2" x14ac:dyDescent="0.2">
      <c r="A226" s="2">
        <v>40634</v>
      </c>
      <c r="B226" s="3">
        <v>490678100000000</v>
      </c>
    </row>
    <row r="227" spans="1:2" x14ac:dyDescent="0.2">
      <c r="A227" s="2">
        <v>40725</v>
      </c>
      <c r="B227" s="3">
        <v>501077600000000</v>
      </c>
    </row>
    <row r="228" spans="1:2" x14ac:dyDescent="0.2">
      <c r="A228" s="2">
        <v>40817</v>
      </c>
      <c r="B228" s="3">
        <v>500245000000000</v>
      </c>
    </row>
    <row r="229" spans="1:2" x14ac:dyDescent="0.2">
      <c r="A229" s="2">
        <v>40909</v>
      </c>
      <c r="B229" s="3">
        <v>507468700000000</v>
      </c>
    </row>
    <row r="230" spans="1:2" x14ac:dyDescent="0.2">
      <c r="A230" s="2">
        <v>41000</v>
      </c>
      <c r="B230" s="3">
        <v>500182300000000</v>
      </c>
    </row>
    <row r="231" spans="1:2" x14ac:dyDescent="0.2">
      <c r="A231" s="2">
        <v>41091</v>
      </c>
      <c r="B231" s="3">
        <v>497577500000000</v>
      </c>
    </row>
    <row r="232" spans="1:2" x14ac:dyDescent="0.2">
      <c r="A232" s="2">
        <v>41183</v>
      </c>
      <c r="B232" s="3">
        <v>497225000000000</v>
      </c>
    </row>
    <row r="233" spans="1:2" x14ac:dyDescent="0.2">
      <c r="A233" s="2">
        <v>41275</v>
      </c>
      <c r="B233" s="3">
        <v>502952500000000</v>
      </c>
    </row>
    <row r="234" spans="1:2" x14ac:dyDescent="0.2">
      <c r="A234" s="2">
        <v>41365</v>
      </c>
      <c r="B234" s="3">
        <v>507557000000000</v>
      </c>
    </row>
    <row r="235" spans="1:2" x14ac:dyDescent="0.2">
      <c r="A235" s="2">
        <v>41456</v>
      </c>
      <c r="B235" s="3">
        <v>512888400000000</v>
      </c>
    </row>
    <row r="236" spans="1:2" x14ac:dyDescent="0.2">
      <c r="A236" s="2">
        <v>41548</v>
      </c>
      <c r="B236" s="3">
        <v>512467200000000</v>
      </c>
    </row>
    <row r="237" spans="1:2" x14ac:dyDescent="0.2">
      <c r="A237" s="2">
        <v>41640</v>
      </c>
      <c r="B237" s="3">
        <v>516615900000000</v>
      </c>
    </row>
    <row r="238" spans="1:2" x14ac:dyDescent="0.2">
      <c r="A238" s="2">
        <v>41730</v>
      </c>
      <c r="B238" s="3">
        <v>517941700000000</v>
      </c>
    </row>
    <row r="239" spans="1:2" x14ac:dyDescent="0.2">
      <c r="A239" s="2">
        <v>41821</v>
      </c>
      <c r="B239" s="3">
        <v>518261400000000</v>
      </c>
    </row>
    <row r="240" spans="1:2" x14ac:dyDescent="0.2">
      <c r="A240" s="2">
        <v>41913</v>
      </c>
      <c r="B240" s="3">
        <v>522087300000000</v>
      </c>
    </row>
    <row r="241" spans="1:2" x14ac:dyDescent="0.2">
      <c r="A241" s="2">
        <v>42005</v>
      </c>
      <c r="B241" s="3">
        <v>534734900000000</v>
      </c>
    </row>
    <row r="242" spans="1:2" x14ac:dyDescent="0.2">
      <c r="A242" s="2">
        <v>42095</v>
      </c>
      <c r="B242" s="3">
        <v>538192100000000</v>
      </c>
    </row>
    <row r="243" spans="1:2" x14ac:dyDescent="0.2">
      <c r="A243" s="2">
        <v>42186</v>
      </c>
      <c r="B243" s="3">
        <v>539901900000000</v>
      </c>
    </row>
    <row r="244" spans="1:2" x14ac:dyDescent="0.2">
      <c r="A244" s="2">
        <v>42278</v>
      </c>
      <c r="B244" s="3">
        <v>539301800000000</v>
      </c>
    </row>
    <row r="245" spans="1:2" x14ac:dyDescent="0.2">
      <c r="A245" s="2">
        <v>42370</v>
      </c>
      <c r="B245" s="3">
        <v>545309800000000</v>
      </c>
    </row>
    <row r="246" spans="1:2" x14ac:dyDescent="0.2">
      <c r="A246" s="2">
        <v>42461</v>
      </c>
      <c r="B246" s="3">
        <v>543361500000000</v>
      </c>
    </row>
    <row r="247" spans="1:2" x14ac:dyDescent="0.2">
      <c r="A247" s="2">
        <v>42552</v>
      </c>
      <c r="B247" s="3">
        <v>543579000000000</v>
      </c>
    </row>
    <row r="248" spans="1:2" x14ac:dyDescent="0.2">
      <c r="A248" s="2">
        <v>42644</v>
      </c>
      <c r="B248" s="3">
        <v>544545200000000</v>
      </c>
    </row>
    <row r="249" spans="1:2" x14ac:dyDescent="0.2">
      <c r="A249" s="2">
        <v>42736</v>
      </c>
      <c r="B249" s="3">
        <v>547718900000000</v>
      </c>
    </row>
    <row r="250" spans="1:2" x14ac:dyDescent="0.2">
      <c r="A250" s="2">
        <v>42826</v>
      </c>
      <c r="B250" s="3">
        <v>550546100000000</v>
      </c>
    </row>
    <row r="251" spans="1:2" x14ac:dyDescent="0.2">
      <c r="A251" s="2">
        <v>42917</v>
      </c>
      <c r="B251" s="3">
        <v>557118400000000</v>
      </c>
    </row>
    <row r="252" spans="1:2" x14ac:dyDescent="0.2">
      <c r="A252" s="2">
        <v>43009</v>
      </c>
      <c r="B252" s="3">
        <v>556811200000000</v>
      </c>
    </row>
    <row r="253" spans="1:2" x14ac:dyDescent="0.2">
      <c r="A253" s="2">
        <v>43101</v>
      </c>
      <c r="B253" s="3">
        <v>558450100000000</v>
      </c>
    </row>
    <row r="254" spans="1:2" x14ac:dyDescent="0.2">
      <c r="A254" s="2">
        <v>43191</v>
      </c>
      <c r="B254" s="3">
        <v>558857100000000</v>
      </c>
    </row>
    <row r="255" spans="1:2" x14ac:dyDescent="0.2">
      <c r="A255" s="2">
        <v>43282</v>
      </c>
      <c r="B255" s="3">
        <v>555391500000000</v>
      </c>
    </row>
    <row r="256" spans="1:2" x14ac:dyDescent="0.2">
      <c r="A256" s="2">
        <v>43374</v>
      </c>
      <c r="B256" s="3">
        <v>553514900000000</v>
      </c>
    </row>
    <row r="257" spans="1:2" x14ac:dyDescent="0.2">
      <c r="A257" s="2">
        <v>43466</v>
      </c>
      <c r="B257" s="3">
        <v>558785000000000</v>
      </c>
    </row>
    <row r="258" spans="1:2" x14ac:dyDescent="0.2">
      <c r="A258" s="2">
        <v>43556</v>
      </c>
      <c r="B258" s="3">
        <v>560841500000000</v>
      </c>
    </row>
    <row r="259" spans="1:2" x14ac:dyDescent="0.2">
      <c r="A259" s="2">
        <v>43647</v>
      </c>
      <c r="B259" s="3">
        <v>561526300000000</v>
      </c>
    </row>
    <row r="260" spans="1:2" x14ac:dyDescent="0.2">
      <c r="A260" s="2">
        <v>43739</v>
      </c>
      <c r="B260" s="3">
        <v>550235900000000</v>
      </c>
    </row>
    <row r="261" spans="1:2" x14ac:dyDescent="0.2">
      <c r="A261" s="2">
        <v>43831</v>
      </c>
      <c r="B261" s="3">
        <v>554392300000000</v>
      </c>
    </row>
    <row r="262" spans="1:2" x14ac:dyDescent="0.2">
      <c r="A262" s="2">
        <v>43922</v>
      </c>
      <c r="B262" s="3">
        <v>513809400000000</v>
      </c>
    </row>
    <row r="263" spans="1:2" x14ac:dyDescent="0.2">
      <c r="A263" s="2">
        <v>44013</v>
      </c>
      <c r="B263" s="3">
        <v>540436800000000</v>
      </c>
    </row>
    <row r="264" spans="1:2" x14ac:dyDescent="0.2">
      <c r="A264" s="2">
        <v>44105</v>
      </c>
      <c r="B264" s="3">
        <v>549128700000000</v>
      </c>
    </row>
    <row r="265" spans="1:2" x14ac:dyDescent="0.2">
      <c r="A265" s="2">
        <v>44197</v>
      </c>
      <c r="B265" s="3">
        <v>550807300000000</v>
      </c>
    </row>
    <row r="266" spans="1:2" x14ac:dyDescent="0.2">
      <c r="A266" s="2">
        <v>44287</v>
      </c>
      <c r="B266" s="3">
        <v>553857700000000</v>
      </c>
    </row>
    <row r="267" spans="1:2" x14ac:dyDescent="0.2">
      <c r="A267" s="2">
        <v>44378</v>
      </c>
      <c r="B267" s="3">
        <v>551712900000000</v>
      </c>
    </row>
    <row r="268" spans="1:2" x14ac:dyDescent="0.2">
      <c r="A268" s="2">
        <v>44470</v>
      </c>
      <c r="B268" s="3">
        <v>556782500000000</v>
      </c>
    </row>
    <row r="269" spans="1:2" x14ac:dyDescent="0.2">
      <c r="A269" s="2">
        <v>44562</v>
      </c>
      <c r="B269" s="3">
        <v>557315900000000</v>
      </c>
    </row>
    <row r="270" spans="1:2" x14ac:dyDescent="0.2">
      <c r="A270" s="2">
        <v>44652</v>
      </c>
      <c r="B270" s="3">
        <v>560119400000000</v>
      </c>
    </row>
    <row r="271" spans="1:2" x14ac:dyDescent="0.2">
      <c r="A271" s="2">
        <v>44743</v>
      </c>
      <c r="B271" s="3">
        <v>557805200000000</v>
      </c>
    </row>
    <row r="272" spans="1:2" x14ac:dyDescent="0.2">
      <c r="A272" s="2">
        <v>44835</v>
      </c>
      <c r="B272" s="3">
        <v>567267900000000</v>
      </c>
    </row>
    <row r="273" spans="1:2" x14ac:dyDescent="0.2">
      <c r="A273" s="2">
        <v>44927</v>
      </c>
      <c r="B273" s="3">
        <v>582303800000000</v>
      </c>
    </row>
    <row r="274" spans="1:2" x14ac:dyDescent="0.2">
      <c r="A274" s="2">
        <v>45017</v>
      </c>
      <c r="B274" s="3">
        <v>592211900000000</v>
      </c>
    </row>
    <row r="275" spans="1:2" x14ac:dyDescent="0.2">
      <c r="A275" s="2">
        <v>45108</v>
      </c>
      <c r="B275" s="3">
        <v>593202100000000</v>
      </c>
    </row>
    <row r="276" spans="1:2" x14ac:dyDescent="0.2">
      <c r="A276" s="2">
        <v>45200</v>
      </c>
      <c r="B276" s="3">
        <v>594870400000000</v>
      </c>
    </row>
    <row r="277" spans="1:2" x14ac:dyDescent="0.2">
      <c r="A277" s="2">
        <v>45292</v>
      </c>
      <c r="B277" s="3">
        <v>594338700000000</v>
      </c>
    </row>
    <row r="278" spans="1:2" x14ac:dyDescent="0.2">
      <c r="A278" s="2">
        <v>45383</v>
      </c>
      <c r="B278" s="3">
        <v>605721300000000</v>
      </c>
    </row>
    <row r="279" spans="1:2" x14ac:dyDescent="0.2">
      <c r="A279" s="2">
        <v>45474</v>
      </c>
      <c r="B279" s="3">
        <v>611774000000000</v>
      </c>
    </row>
    <row r="280" spans="1:2" x14ac:dyDescent="0.2">
      <c r="A280" s="2">
        <v>45566</v>
      </c>
      <c r="B280" s="3">
        <v>619364600000000</v>
      </c>
    </row>
    <row r="281" spans="1:2" x14ac:dyDescent="0.2">
      <c r="A281" s="2">
        <v>45658</v>
      </c>
      <c r="B281" s="3">
        <v>625114000000000</v>
      </c>
    </row>
    <row r="282" spans="1:2" x14ac:dyDescent="0.2">
      <c r="A282" s="2">
        <v>45748</v>
      </c>
      <c r="B282" s="3">
        <v>635024900000000</v>
      </c>
    </row>
    <row r="283" spans="1:2" x14ac:dyDescent="0.2">
      <c r="A283" s="2">
        <v>45839</v>
      </c>
      <c r="B283" s="3">
        <v>635822500000000</v>
      </c>
    </row>
  </sheetData>
  <sortState xmlns:xlrd2="http://schemas.microsoft.com/office/spreadsheetml/2017/richdata2" ref="A2:B283">
    <sortCondition ref="A1:A28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70C58-7448-4D88-B609-7A5D422CE147}">
  <dimension ref="A1:C276"/>
  <sheetViews>
    <sheetView topLeftCell="A224" workbookViewId="0">
      <selection activeCell="B12" sqref="B12"/>
    </sheetView>
  </sheetViews>
  <sheetFormatPr baseColWidth="10" defaultColWidth="8.83203125" defaultRowHeight="15" x14ac:dyDescent="0.2"/>
  <sheetData>
    <row r="1" spans="1:3" x14ac:dyDescent="0.2">
      <c r="B1" t="s">
        <v>21</v>
      </c>
      <c r="C1" t="s">
        <v>297</v>
      </c>
    </row>
    <row r="2" spans="1:3" x14ac:dyDescent="0.2">
      <c r="A2" t="s">
        <v>22</v>
      </c>
      <c r="B2">
        <v>360.79999999799998</v>
      </c>
      <c r="C2">
        <v>360.00000035900001</v>
      </c>
    </row>
    <row r="3" spans="1:3" x14ac:dyDescent="0.2">
      <c r="A3" t="s">
        <v>23</v>
      </c>
      <c r="B3">
        <v>360.79999999799998</v>
      </c>
      <c r="C3">
        <v>360.00000035900001</v>
      </c>
    </row>
    <row r="4" spans="1:3" x14ac:dyDescent="0.2">
      <c r="A4" t="s">
        <v>24</v>
      </c>
      <c r="B4">
        <v>360.79999999799998</v>
      </c>
      <c r="C4">
        <v>360.00000035900001</v>
      </c>
    </row>
    <row r="5" spans="1:3" x14ac:dyDescent="0.2">
      <c r="A5" t="s">
        <v>25</v>
      </c>
      <c r="B5">
        <v>359.65999999899998</v>
      </c>
      <c r="C5">
        <v>360.00000035900001</v>
      </c>
    </row>
    <row r="6" spans="1:3" x14ac:dyDescent="0.2">
      <c r="A6" t="s">
        <v>26</v>
      </c>
      <c r="B6">
        <v>360.79999999799998</v>
      </c>
      <c r="C6">
        <v>360.00000035900001</v>
      </c>
    </row>
    <row r="7" spans="1:3" x14ac:dyDescent="0.2">
      <c r="A7" t="s">
        <v>27</v>
      </c>
      <c r="B7">
        <v>360.79999999799998</v>
      </c>
      <c r="C7">
        <v>360.00000035900001</v>
      </c>
    </row>
    <row r="8" spans="1:3" x14ac:dyDescent="0.2">
      <c r="A8" t="s">
        <v>28</v>
      </c>
      <c r="B8">
        <v>360.79999999799998</v>
      </c>
      <c r="C8">
        <v>360.00000035900001</v>
      </c>
    </row>
    <row r="9" spans="1:3" x14ac:dyDescent="0.2">
      <c r="A9" t="s">
        <v>29</v>
      </c>
      <c r="B9">
        <v>359.699999999</v>
      </c>
      <c r="C9">
        <v>360.00000035900001</v>
      </c>
    </row>
    <row r="10" spans="1:3" x14ac:dyDescent="0.2">
      <c r="A10" t="s">
        <v>30</v>
      </c>
      <c r="B10">
        <v>360.79999999799998</v>
      </c>
      <c r="C10">
        <v>360.00000035900001</v>
      </c>
    </row>
    <row r="11" spans="1:3" x14ac:dyDescent="0.2">
      <c r="A11" t="s">
        <v>31</v>
      </c>
      <c r="B11">
        <v>360.79999999799998</v>
      </c>
      <c r="C11">
        <v>360.00000035900001</v>
      </c>
    </row>
    <row r="12" spans="1:3" x14ac:dyDescent="0.2">
      <c r="A12" t="s">
        <v>32</v>
      </c>
      <c r="B12">
        <v>358.64999999899999</v>
      </c>
      <c r="C12">
        <v>360.00000035900001</v>
      </c>
    </row>
    <row r="13" spans="1:3" x14ac:dyDescent="0.2">
      <c r="A13" t="s">
        <v>33</v>
      </c>
      <c r="B13">
        <v>359.199999999</v>
      </c>
      <c r="C13">
        <v>360.00000035900001</v>
      </c>
    </row>
    <row r="14" spans="1:3" x14ac:dyDescent="0.2">
      <c r="A14" t="s">
        <v>34</v>
      </c>
      <c r="B14">
        <v>358.21999999799999</v>
      </c>
      <c r="C14">
        <v>360.00000035900001</v>
      </c>
    </row>
    <row r="15" spans="1:3" x14ac:dyDescent="0.2">
      <c r="A15" t="s">
        <v>35</v>
      </c>
      <c r="B15">
        <v>360.49999999900001</v>
      </c>
      <c r="C15">
        <v>360.00000035900001</v>
      </c>
    </row>
    <row r="16" spans="1:3" x14ac:dyDescent="0.2">
      <c r="A16" t="s">
        <v>36</v>
      </c>
      <c r="B16">
        <v>358.199999999</v>
      </c>
      <c r="C16">
        <v>360.00000035900001</v>
      </c>
    </row>
    <row r="17" spans="1:3" x14ac:dyDescent="0.2">
      <c r="A17" t="s">
        <v>37</v>
      </c>
      <c r="B17">
        <v>358.21999999799999</v>
      </c>
      <c r="C17">
        <v>360.00000035900001</v>
      </c>
    </row>
    <row r="18" spans="1:3" x14ac:dyDescent="0.2">
      <c r="A18" t="s">
        <v>38</v>
      </c>
      <c r="B18">
        <v>358.199999999</v>
      </c>
      <c r="C18">
        <v>360.00000035900001</v>
      </c>
    </row>
    <row r="19" spans="1:3" x14ac:dyDescent="0.2">
      <c r="A19" t="s">
        <v>39</v>
      </c>
      <c r="B19">
        <v>361.72999999899997</v>
      </c>
      <c r="C19">
        <v>360.00000035900001</v>
      </c>
    </row>
    <row r="20" spans="1:3" x14ac:dyDescent="0.2">
      <c r="A20" t="s">
        <v>40</v>
      </c>
      <c r="B20">
        <v>361.76999999899999</v>
      </c>
      <c r="C20">
        <v>360.00000035900001</v>
      </c>
    </row>
    <row r="21" spans="1:3" x14ac:dyDescent="0.2">
      <c r="A21" t="s">
        <v>41</v>
      </c>
      <c r="B21">
        <v>361.76999999899999</v>
      </c>
      <c r="C21">
        <v>360.00000035900001</v>
      </c>
    </row>
    <row r="22" spans="1:3" x14ac:dyDescent="0.2">
      <c r="A22" t="s">
        <v>42</v>
      </c>
      <c r="B22">
        <v>360.99999999900001</v>
      </c>
      <c r="C22">
        <v>360.00000035900001</v>
      </c>
    </row>
    <row r="23" spans="1:3" x14ac:dyDescent="0.2">
      <c r="A23" t="s">
        <v>43</v>
      </c>
      <c r="B23">
        <v>361.74999999900001</v>
      </c>
      <c r="C23">
        <v>360.00000035900001</v>
      </c>
    </row>
    <row r="24" spans="1:3" x14ac:dyDescent="0.2">
      <c r="A24" t="s">
        <v>44</v>
      </c>
      <c r="B24">
        <v>358.34999999899998</v>
      </c>
      <c r="C24">
        <v>360.00000035900001</v>
      </c>
    </row>
    <row r="25" spans="1:3" x14ac:dyDescent="0.2">
      <c r="A25" t="s">
        <v>45</v>
      </c>
      <c r="B25">
        <v>358.199999999</v>
      </c>
      <c r="C25">
        <v>360.00000035900001</v>
      </c>
    </row>
    <row r="26" spans="1:3" x14ac:dyDescent="0.2">
      <c r="A26" t="s">
        <v>46</v>
      </c>
      <c r="B26">
        <v>358.84999999899998</v>
      </c>
      <c r="C26">
        <v>360.00000035900001</v>
      </c>
    </row>
    <row r="27" spans="1:3" x14ac:dyDescent="0.2">
      <c r="A27" t="s">
        <v>47</v>
      </c>
      <c r="B27">
        <v>362.39999999899999</v>
      </c>
      <c r="C27">
        <v>360.00000035900001</v>
      </c>
    </row>
    <row r="28" spans="1:3" x14ac:dyDescent="0.2">
      <c r="A28" t="s">
        <v>48</v>
      </c>
      <c r="B28">
        <v>362.01999999899999</v>
      </c>
      <c r="C28">
        <v>360.00000035900001</v>
      </c>
    </row>
    <row r="29" spans="1:3" x14ac:dyDescent="0.2">
      <c r="A29" t="s">
        <v>49</v>
      </c>
      <c r="B29">
        <v>361.949999999</v>
      </c>
      <c r="C29">
        <v>360.00000035900001</v>
      </c>
    </row>
    <row r="30" spans="1:3" x14ac:dyDescent="0.2">
      <c r="A30" t="s">
        <v>50</v>
      </c>
      <c r="B30">
        <v>361.89999999899999</v>
      </c>
      <c r="C30">
        <v>360.00000035900001</v>
      </c>
    </row>
    <row r="31" spans="1:3" x14ac:dyDescent="0.2">
      <c r="A31" t="s">
        <v>51</v>
      </c>
      <c r="B31">
        <v>362.55999999900001</v>
      </c>
      <c r="C31">
        <v>360.00000035900001</v>
      </c>
    </row>
    <row r="32" spans="1:3" x14ac:dyDescent="0.2">
      <c r="A32" t="s">
        <v>52</v>
      </c>
      <c r="B32">
        <v>360.699999999</v>
      </c>
      <c r="C32">
        <v>360.00000035900001</v>
      </c>
    </row>
    <row r="33" spans="1:3" x14ac:dyDescent="0.2">
      <c r="A33" t="s">
        <v>53</v>
      </c>
      <c r="B33">
        <v>358.29999999799998</v>
      </c>
      <c r="C33">
        <v>360.00000035900001</v>
      </c>
    </row>
    <row r="34" spans="1:3" x14ac:dyDescent="0.2">
      <c r="A34" t="s">
        <v>54</v>
      </c>
      <c r="B34">
        <v>360.949999999</v>
      </c>
      <c r="C34">
        <v>360.00000035900001</v>
      </c>
    </row>
    <row r="35" spans="1:3" x14ac:dyDescent="0.2">
      <c r="A35" t="s">
        <v>55</v>
      </c>
      <c r="B35">
        <v>362.04999999799998</v>
      </c>
      <c r="C35">
        <v>360.00000035900001</v>
      </c>
    </row>
    <row r="36" spans="1:3" x14ac:dyDescent="0.2">
      <c r="A36" t="s">
        <v>56</v>
      </c>
      <c r="B36">
        <v>362.28999999899997</v>
      </c>
      <c r="C36">
        <v>360.00000035900001</v>
      </c>
    </row>
    <row r="37" spans="1:3" x14ac:dyDescent="0.2">
      <c r="A37" t="s">
        <v>57</v>
      </c>
      <c r="B37">
        <v>360.89999999899999</v>
      </c>
      <c r="C37">
        <v>360.00000035900001</v>
      </c>
    </row>
    <row r="38" spans="1:3" x14ac:dyDescent="0.2">
      <c r="A38" t="s">
        <v>58</v>
      </c>
      <c r="B38">
        <v>362.069999999</v>
      </c>
      <c r="C38">
        <v>360.00000035900001</v>
      </c>
    </row>
    <row r="39" spans="1:3" x14ac:dyDescent="0.2">
      <c r="A39" t="s">
        <v>59</v>
      </c>
      <c r="B39">
        <v>362.49999999900001</v>
      </c>
      <c r="C39">
        <v>360.00000035900001</v>
      </c>
    </row>
    <row r="40" spans="1:3" x14ac:dyDescent="0.2">
      <c r="A40" t="s">
        <v>60</v>
      </c>
      <c r="B40">
        <v>362.449999999</v>
      </c>
      <c r="C40">
        <v>360.00000035900001</v>
      </c>
    </row>
    <row r="41" spans="1:3" x14ac:dyDescent="0.2">
      <c r="A41" t="s">
        <v>61</v>
      </c>
      <c r="B41">
        <v>362.46999999799999</v>
      </c>
      <c r="C41">
        <v>360.00000035900001</v>
      </c>
    </row>
    <row r="42" spans="1:3" x14ac:dyDescent="0.2">
      <c r="A42" t="s">
        <v>62</v>
      </c>
      <c r="B42">
        <v>361.839999998</v>
      </c>
      <c r="C42">
        <v>360.00000035900001</v>
      </c>
    </row>
    <row r="43" spans="1:3" x14ac:dyDescent="0.2">
      <c r="A43" t="s">
        <v>63</v>
      </c>
      <c r="B43">
        <v>361.93499999900001</v>
      </c>
      <c r="C43">
        <v>360.00000035900001</v>
      </c>
    </row>
    <row r="44" spans="1:3" x14ac:dyDescent="0.2">
      <c r="A44" t="s">
        <v>64</v>
      </c>
      <c r="B44">
        <v>361.699999999</v>
      </c>
      <c r="C44">
        <v>360.00000035900001</v>
      </c>
    </row>
    <row r="45" spans="1:3" x14ac:dyDescent="0.2">
      <c r="A45" t="s">
        <v>65</v>
      </c>
      <c r="B45">
        <v>361.90999999899998</v>
      </c>
      <c r="C45">
        <v>360.00000035900001</v>
      </c>
    </row>
    <row r="46" spans="1:3" x14ac:dyDescent="0.2">
      <c r="A46" t="s">
        <v>66</v>
      </c>
      <c r="B46">
        <v>361.99999999900001</v>
      </c>
      <c r="C46">
        <v>360.00000035900001</v>
      </c>
    </row>
    <row r="47" spans="1:3" x14ac:dyDescent="0.2">
      <c r="A47" t="s">
        <v>67</v>
      </c>
      <c r="B47">
        <v>361.49999999900001</v>
      </c>
      <c r="C47">
        <v>360.00000035900001</v>
      </c>
    </row>
    <row r="48" spans="1:3" x14ac:dyDescent="0.2">
      <c r="A48" t="s">
        <v>68</v>
      </c>
      <c r="B48">
        <v>358.84999999899998</v>
      </c>
      <c r="C48">
        <v>360.00000035900001</v>
      </c>
    </row>
    <row r="49" spans="1:3" x14ac:dyDescent="0.2">
      <c r="A49" t="s">
        <v>69</v>
      </c>
      <c r="B49">
        <v>357.699999999</v>
      </c>
      <c r="C49">
        <v>360.00000035900001</v>
      </c>
    </row>
    <row r="50" spans="1:3" x14ac:dyDescent="0.2">
      <c r="A50" t="s">
        <v>70</v>
      </c>
      <c r="B50">
        <v>357.89999999899999</v>
      </c>
      <c r="C50">
        <v>360.00000035900001</v>
      </c>
    </row>
    <row r="51" spans="1:3" x14ac:dyDescent="0.2">
      <c r="A51" t="s">
        <v>71</v>
      </c>
      <c r="B51">
        <v>358.96999999799999</v>
      </c>
      <c r="C51">
        <v>360.00000035900001</v>
      </c>
    </row>
    <row r="52" spans="1:3" x14ac:dyDescent="0.2">
      <c r="A52" t="s">
        <v>72</v>
      </c>
      <c r="B52">
        <v>357.64999999899999</v>
      </c>
      <c r="C52">
        <v>360.00000035900001</v>
      </c>
    </row>
    <row r="53" spans="1:3" x14ac:dyDescent="0.2">
      <c r="A53" t="s">
        <v>73</v>
      </c>
      <c r="B53">
        <v>357.79999999799998</v>
      </c>
      <c r="C53">
        <v>360.00000035900001</v>
      </c>
    </row>
    <row r="54" spans="1:3" x14ac:dyDescent="0.2">
      <c r="A54" t="s">
        <v>74</v>
      </c>
      <c r="B54">
        <v>357.52999999899998</v>
      </c>
      <c r="C54">
        <v>360.00000035900001</v>
      </c>
    </row>
    <row r="55" spans="1:3" x14ac:dyDescent="0.2">
      <c r="A55" t="s">
        <v>75</v>
      </c>
      <c r="B55">
        <v>358.699999999</v>
      </c>
      <c r="C55">
        <v>360.00000035900001</v>
      </c>
    </row>
    <row r="56" spans="1:3" x14ac:dyDescent="0.2">
      <c r="A56" t="s">
        <v>76</v>
      </c>
      <c r="B56">
        <v>357.89999999899999</v>
      </c>
      <c r="C56">
        <v>360.00000035900001</v>
      </c>
    </row>
    <row r="57" spans="1:3" x14ac:dyDescent="0.2">
      <c r="A57" t="s">
        <v>77</v>
      </c>
      <c r="B57">
        <v>357.64999999899999</v>
      </c>
      <c r="C57">
        <v>360.00000035900001</v>
      </c>
    </row>
    <row r="58" spans="1:3" x14ac:dyDescent="0.2">
      <c r="A58" t="s">
        <v>78</v>
      </c>
      <c r="B58">
        <v>357.38999999800001</v>
      </c>
      <c r="C58">
        <v>360.00000035900001</v>
      </c>
    </row>
    <row r="59" spans="1:3" x14ac:dyDescent="0.2">
      <c r="A59" t="s">
        <v>79</v>
      </c>
      <c r="B59">
        <v>357.36999999900002</v>
      </c>
      <c r="C59">
        <v>360.00000035900001</v>
      </c>
    </row>
    <row r="60" spans="1:3" x14ac:dyDescent="0.2">
      <c r="A60" t="s">
        <v>80</v>
      </c>
      <c r="B60">
        <v>334.20999999899999</v>
      </c>
      <c r="C60">
        <v>350.97333345233301</v>
      </c>
    </row>
    <row r="61" spans="1:3" x14ac:dyDescent="0.2">
      <c r="A61" t="s">
        <v>81</v>
      </c>
      <c r="B61">
        <v>314.79999999799998</v>
      </c>
      <c r="C61">
        <v>331.73743996311498</v>
      </c>
    </row>
    <row r="62" spans="1:3" x14ac:dyDescent="0.2">
      <c r="A62" t="s">
        <v>82</v>
      </c>
      <c r="B62">
        <v>304.199999999</v>
      </c>
      <c r="C62">
        <v>306.54999999900002</v>
      </c>
    </row>
    <row r="63" spans="1:3" x14ac:dyDescent="0.2">
      <c r="A63" t="s">
        <v>83</v>
      </c>
      <c r="B63">
        <v>301.09999999899998</v>
      </c>
      <c r="C63">
        <v>303.89333333233299</v>
      </c>
    </row>
    <row r="64" spans="1:3" x14ac:dyDescent="0.2">
      <c r="A64" t="s">
        <v>84</v>
      </c>
      <c r="B64">
        <v>301.09999999899998</v>
      </c>
      <c r="C64">
        <v>301.10333333233302</v>
      </c>
    </row>
    <row r="65" spans="1:3" x14ac:dyDescent="0.2">
      <c r="A65" t="s">
        <v>85</v>
      </c>
      <c r="B65">
        <v>301.99999999900001</v>
      </c>
      <c r="C65">
        <v>301.14333333233299</v>
      </c>
    </row>
    <row r="66" spans="1:3" x14ac:dyDescent="0.2">
      <c r="A66" t="s">
        <v>86</v>
      </c>
      <c r="B66">
        <v>265.82999999899999</v>
      </c>
      <c r="C66">
        <v>282.10666666566601</v>
      </c>
    </row>
    <row r="67" spans="1:3" x14ac:dyDescent="0.2">
      <c r="A67" t="s">
        <v>87</v>
      </c>
      <c r="B67">
        <v>265.29999999900002</v>
      </c>
      <c r="C67">
        <v>264.98333333266601</v>
      </c>
    </row>
    <row r="68" spans="1:3" x14ac:dyDescent="0.2">
      <c r="A68" t="s">
        <v>88</v>
      </c>
      <c r="B68">
        <v>265.699999999</v>
      </c>
      <c r="C68">
        <v>265.003333333</v>
      </c>
    </row>
    <row r="69" spans="1:3" x14ac:dyDescent="0.2">
      <c r="A69" t="s">
        <v>89</v>
      </c>
      <c r="B69">
        <v>279.99999999900001</v>
      </c>
      <c r="C69">
        <v>274.71333333299998</v>
      </c>
    </row>
    <row r="70" spans="1:3" x14ac:dyDescent="0.2">
      <c r="A70" t="s">
        <v>90</v>
      </c>
      <c r="B70">
        <v>275.99999999900001</v>
      </c>
      <c r="C70">
        <v>290.81999999933299</v>
      </c>
    </row>
    <row r="71" spans="1:3" x14ac:dyDescent="0.2">
      <c r="A71" t="s">
        <v>91</v>
      </c>
      <c r="B71">
        <v>284.09999999899998</v>
      </c>
      <c r="C71">
        <v>279.91999999900003</v>
      </c>
    </row>
    <row r="72" spans="1:3" x14ac:dyDescent="0.2">
      <c r="A72" t="s">
        <v>92</v>
      </c>
      <c r="B72">
        <v>298.49999999900001</v>
      </c>
      <c r="C72">
        <v>297.58333333299998</v>
      </c>
    </row>
    <row r="73" spans="1:3" x14ac:dyDescent="0.2">
      <c r="A73" t="s">
        <v>93</v>
      </c>
      <c r="B73">
        <v>300.949999999</v>
      </c>
      <c r="C73">
        <v>300.00666666566599</v>
      </c>
    </row>
    <row r="74" spans="1:3" x14ac:dyDescent="0.2">
      <c r="A74" t="s">
        <v>94</v>
      </c>
      <c r="B74">
        <v>293.79999999799998</v>
      </c>
      <c r="C74">
        <v>293.27999999899998</v>
      </c>
    </row>
    <row r="75" spans="1:3" x14ac:dyDescent="0.2">
      <c r="A75" t="s">
        <v>95</v>
      </c>
      <c r="B75">
        <v>296.34999999899998</v>
      </c>
      <c r="C75">
        <v>292.386666666</v>
      </c>
    </row>
    <row r="76" spans="1:3" x14ac:dyDescent="0.2">
      <c r="A76" t="s">
        <v>96</v>
      </c>
      <c r="B76">
        <v>302.699999999</v>
      </c>
      <c r="C76">
        <v>297.94666666566599</v>
      </c>
    </row>
    <row r="77" spans="1:3" x14ac:dyDescent="0.2">
      <c r="A77" t="s">
        <v>97</v>
      </c>
      <c r="B77">
        <v>305.14999999899999</v>
      </c>
      <c r="C77">
        <v>303.53666666599997</v>
      </c>
    </row>
    <row r="78" spans="1:3" x14ac:dyDescent="0.2">
      <c r="A78" t="s">
        <v>98</v>
      </c>
      <c r="B78">
        <v>299.699999999</v>
      </c>
      <c r="C78">
        <v>302.386666666</v>
      </c>
    </row>
    <row r="79" spans="1:3" x14ac:dyDescent="0.2">
      <c r="A79" t="s">
        <v>99</v>
      </c>
      <c r="B79">
        <v>297.39999999899999</v>
      </c>
      <c r="C79">
        <v>299.19666666566599</v>
      </c>
    </row>
    <row r="80" spans="1:3" x14ac:dyDescent="0.2">
      <c r="A80" t="s">
        <v>100</v>
      </c>
      <c r="B80">
        <v>287.449999999</v>
      </c>
      <c r="C80">
        <v>291.059999999333</v>
      </c>
    </row>
    <row r="81" spans="1:3" x14ac:dyDescent="0.2">
      <c r="A81" t="s">
        <v>101</v>
      </c>
      <c r="B81">
        <v>292.79999999799998</v>
      </c>
      <c r="C81">
        <v>293.56666666566599</v>
      </c>
    </row>
    <row r="82" spans="1:3" x14ac:dyDescent="0.2">
      <c r="A82" t="s">
        <v>102</v>
      </c>
      <c r="B82">
        <v>277.49999999900001</v>
      </c>
      <c r="C82">
        <v>285.57333333266598</v>
      </c>
    </row>
    <row r="83" spans="1:3" x14ac:dyDescent="0.2">
      <c r="A83" t="s">
        <v>103</v>
      </c>
      <c r="B83">
        <v>267.699999999</v>
      </c>
      <c r="C83">
        <v>275.239999999666</v>
      </c>
    </row>
    <row r="84" spans="1:3" x14ac:dyDescent="0.2">
      <c r="A84" t="s">
        <v>104</v>
      </c>
      <c r="B84">
        <v>265.449999999</v>
      </c>
      <c r="C84">
        <v>266.16666666600003</v>
      </c>
    </row>
    <row r="85" spans="1:3" x14ac:dyDescent="0.2">
      <c r="A85" t="s">
        <v>105</v>
      </c>
      <c r="B85">
        <v>239.99999999900001</v>
      </c>
      <c r="C85">
        <v>247.05999999900001</v>
      </c>
    </row>
    <row r="86" spans="1:3" x14ac:dyDescent="0.2">
      <c r="A86" t="s">
        <v>106</v>
      </c>
      <c r="B86">
        <v>222.39999999899999</v>
      </c>
      <c r="C86">
        <v>237.639999999</v>
      </c>
    </row>
    <row r="87" spans="1:3" x14ac:dyDescent="0.2">
      <c r="A87" t="s">
        <v>107</v>
      </c>
      <c r="B87">
        <v>204.699999999</v>
      </c>
      <c r="C87">
        <v>220.806666665666</v>
      </c>
    </row>
    <row r="88" spans="1:3" x14ac:dyDescent="0.2">
      <c r="A88" t="s">
        <v>108</v>
      </c>
      <c r="B88">
        <v>189.14999999899999</v>
      </c>
      <c r="C88">
        <v>192.836666666333</v>
      </c>
    </row>
    <row r="89" spans="1:3" x14ac:dyDescent="0.2">
      <c r="A89" t="s">
        <v>109</v>
      </c>
      <c r="B89">
        <v>194.599999999</v>
      </c>
      <c r="C89">
        <v>190.48333333299999</v>
      </c>
    </row>
    <row r="90" spans="1:3" x14ac:dyDescent="0.2">
      <c r="A90" t="s">
        <v>110</v>
      </c>
      <c r="B90">
        <v>209.29999999899999</v>
      </c>
      <c r="C90">
        <v>201.45999999899999</v>
      </c>
    </row>
    <row r="91" spans="1:3" x14ac:dyDescent="0.2">
      <c r="A91" t="s">
        <v>111</v>
      </c>
      <c r="B91">
        <v>216.99999999900001</v>
      </c>
      <c r="C91">
        <v>217.616666665666</v>
      </c>
    </row>
    <row r="92" spans="1:3" x14ac:dyDescent="0.2">
      <c r="A92" t="s">
        <v>112</v>
      </c>
      <c r="B92">
        <v>223.29999999899999</v>
      </c>
      <c r="C92">
        <v>218.859999999666</v>
      </c>
    </row>
    <row r="93" spans="1:3" x14ac:dyDescent="0.2">
      <c r="A93" t="s">
        <v>113</v>
      </c>
      <c r="B93">
        <v>239.699999999</v>
      </c>
      <c r="C93">
        <v>238.62333333300001</v>
      </c>
    </row>
    <row r="94" spans="1:3" x14ac:dyDescent="0.2">
      <c r="A94" t="s">
        <v>114</v>
      </c>
      <c r="B94">
        <v>249.699999999</v>
      </c>
      <c r="C94">
        <v>243.54333333266601</v>
      </c>
    </row>
    <row r="95" spans="1:3" x14ac:dyDescent="0.2">
      <c r="A95" t="s">
        <v>115</v>
      </c>
      <c r="B95">
        <v>217.599999999</v>
      </c>
      <c r="C95">
        <v>232.68999999900001</v>
      </c>
    </row>
    <row r="96" spans="1:3" x14ac:dyDescent="0.2">
      <c r="A96" t="s">
        <v>116</v>
      </c>
      <c r="B96">
        <v>212.199999999</v>
      </c>
      <c r="C96">
        <v>220.08333333300001</v>
      </c>
    </row>
    <row r="97" spans="1:3" x14ac:dyDescent="0.2">
      <c r="A97" t="s">
        <v>117</v>
      </c>
      <c r="B97">
        <v>202.99999999900001</v>
      </c>
      <c r="C97">
        <v>210.64666666666599</v>
      </c>
    </row>
    <row r="98" spans="1:3" x14ac:dyDescent="0.2">
      <c r="A98" t="s">
        <v>118</v>
      </c>
      <c r="B98">
        <v>210.99999999900001</v>
      </c>
      <c r="C98">
        <v>205.56999999933299</v>
      </c>
    </row>
    <row r="99" spans="1:3" x14ac:dyDescent="0.2">
      <c r="A99" t="s">
        <v>119</v>
      </c>
      <c r="B99">
        <v>225.79999999899999</v>
      </c>
      <c r="C99">
        <v>219.99999999966599</v>
      </c>
    </row>
    <row r="100" spans="1:3" x14ac:dyDescent="0.2">
      <c r="A100" t="s">
        <v>120</v>
      </c>
      <c r="B100">
        <v>232.699999999</v>
      </c>
      <c r="C100">
        <v>231.889999999</v>
      </c>
    </row>
    <row r="101" spans="1:3" x14ac:dyDescent="0.2">
      <c r="A101" t="s">
        <v>121</v>
      </c>
      <c r="B101">
        <v>219.89999999899999</v>
      </c>
      <c r="C101">
        <v>224.68333333300001</v>
      </c>
    </row>
    <row r="102" spans="1:3" x14ac:dyDescent="0.2">
      <c r="A102" t="s">
        <v>122</v>
      </c>
      <c r="B102">
        <v>246.49999999900001</v>
      </c>
      <c r="C102">
        <v>233.49333333233301</v>
      </c>
    </row>
    <row r="103" spans="1:3" x14ac:dyDescent="0.2">
      <c r="A103" t="s">
        <v>123</v>
      </c>
      <c r="B103">
        <v>253.99999999900001</v>
      </c>
      <c r="C103">
        <v>244.26666666599999</v>
      </c>
    </row>
    <row r="104" spans="1:3" x14ac:dyDescent="0.2">
      <c r="A104" t="s">
        <v>124</v>
      </c>
      <c r="B104">
        <v>269.49999999900001</v>
      </c>
      <c r="C104">
        <v>258.863333332666</v>
      </c>
    </row>
    <row r="105" spans="1:3" x14ac:dyDescent="0.2">
      <c r="A105" t="s">
        <v>125</v>
      </c>
      <c r="B105">
        <v>234.99999999900001</v>
      </c>
      <c r="C105">
        <v>259.68333333233301</v>
      </c>
    </row>
    <row r="106" spans="1:3" x14ac:dyDescent="0.2">
      <c r="A106" t="s">
        <v>126</v>
      </c>
      <c r="B106">
        <v>239.39999999899999</v>
      </c>
      <c r="C106">
        <v>235.73666666599999</v>
      </c>
    </row>
    <row r="107" spans="1:3" x14ac:dyDescent="0.2">
      <c r="A107" t="s">
        <v>127</v>
      </c>
      <c r="B107">
        <v>239.699999999</v>
      </c>
      <c r="C107">
        <v>237.53333333266599</v>
      </c>
    </row>
    <row r="108" spans="1:3" x14ac:dyDescent="0.2">
      <c r="A108" t="s">
        <v>128</v>
      </c>
      <c r="B108">
        <v>236.099999999</v>
      </c>
      <c r="C108">
        <v>242.533333333</v>
      </c>
    </row>
    <row r="109" spans="1:3" x14ac:dyDescent="0.2">
      <c r="A109" t="s">
        <v>129</v>
      </c>
      <c r="B109">
        <v>232.199999999</v>
      </c>
      <c r="C109">
        <v>234.243333332666</v>
      </c>
    </row>
    <row r="110" spans="1:3" x14ac:dyDescent="0.2">
      <c r="A110" t="s">
        <v>130</v>
      </c>
      <c r="B110">
        <v>224.699999999</v>
      </c>
      <c r="C110">
        <v>231.00666666566599</v>
      </c>
    </row>
    <row r="111" spans="1:3" x14ac:dyDescent="0.2">
      <c r="A111" t="s">
        <v>131</v>
      </c>
      <c r="B111">
        <v>237.5</v>
      </c>
      <c r="C111">
        <v>229.60666666633301</v>
      </c>
    </row>
    <row r="112" spans="1:3" x14ac:dyDescent="0.2">
      <c r="A112" t="s">
        <v>132</v>
      </c>
      <c r="B112">
        <v>245.5</v>
      </c>
      <c r="C112">
        <v>243.45666666566601</v>
      </c>
    </row>
    <row r="113" spans="1:3" x14ac:dyDescent="0.2">
      <c r="A113" t="s">
        <v>133</v>
      </c>
      <c r="B113">
        <v>251.1</v>
      </c>
      <c r="C113">
        <v>246.019999999666</v>
      </c>
    </row>
    <row r="114" spans="1:3" x14ac:dyDescent="0.2">
      <c r="A114" t="s">
        <v>134</v>
      </c>
      <c r="B114">
        <v>252.5</v>
      </c>
      <c r="C114">
        <v>257.683333332666</v>
      </c>
    </row>
    <row r="115" spans="1:3" x14ac:dyDescent="0.2">
      <c r="A115" t="s">
        <v>135</v>
      </c>
      <c r="B115">
        <v>248.95</v>
      </c>
      <c r="C115">
        <v>250.73333333299999</v>
      </c>
    </row>
    <row r="116" spans="1:3" x14ac:dyDescent="0.2">
      <c r="A116" t="s">
        <v>136</v>
      </c>
      <c r="B116">
        <v>217</v>
      </c>
      <c r="C116">
        <v>238.63666666633301</v>
      </c>
    </row>
    <row r="117" spans="1:3" x14ac:dyDescent="0.2">
      <c r="A117" t="s">
        <v>137</v>
      </c>
      <c r="B117">
        <v>200.5</v>
      </c>
      <c r="C117">
        <v>207.08999999900001</v>
      </c>
    </row>
    <row r="118" spans="1:3" x14ac:dyDescent="0.2">
      <c r="A118" t="s">
        <v>138</v>
      </c>
      <c r="B118">
        <v>179.6</v>
      </c>
      <c r="C118">
        <v>187.87999999900001</v>
      </c>
    </row>
    <row r="119" spans="1:3" x14ac:dyDescent="0.2">
      <c r="A119" t="s">
        <v>139</v>
      </c>
      <c r="B119">
        <v>165</v>
      </c>
      <c r="C119">
        <v>170.13333333333301</v>
      </c>
    </row>
    <row r="120" spans="1:3" x14ac:dyDescent="0.2">
      <c r="A120" t="s">
        <v>140</v>
      </c>
      <c r="B120">
        <v>153.6</v>
      </c>
      <c r="C120">
        <v>155.772666666666</v>
      </c>
    </row>
    <row r="121" spans="1:3" x14ac:dyDescent="0.2">
      <c r="A121" t="s">
        <v>141</v>
      </c>
      <c r="B121">
        <v>159.1</v>
      </c>
      <c r="C121">
        <v>160.29333333333301</v>
      </c>
    </row>
    <row r="122" spans="1:3" x14ac:dyDescent="0.2">
      <c r="A122" t="s">
        <v>142</v>
      </c>
      <c r="B122">
        <v>145.80000000000001</v>
      </c>
      <c r="C122">
        <v>153.166666666666</v>
      </c>
    </row>
    <row r="123" spans="1:3" x14ac:dyDescent="0.2">
      <c r="A123" t="s">
        <v>143</v>
      </c>
      <c r="B123">
        <v>147</v>
      </c>
      <c r="C123">
        <v>142.666666666666</v>
      </c>
    </row>
    <row r="124" spans="1:3" x14ac:dyDescent="0.2">
      <c r="A124" t="s">
        <v>144</v>
      </c>
      <c r="B124">
        <v>146.35</v>
      </c>
      <c r="C124">
        <v>146.92333333333301</v>
      </c>
    </row>
    <row r="125" spans="1:3" x14ac:dyDescent="0.2">
      <c r="A125" t="s">
        <v>145</v>
      </c>
      <c r="B125">
        <v>123.5</v>
      </c>
      <c r="C125">
        <v>135.79333333333301</v>
      </c>
    </row>
    <row r="126" spans="1:3" x14ac:dyDescent="0.2">
      <c r="A126" t="s">
        <v>146</v>
      </c>
      <c r="B126">
        <v>125.4</v>
      </c>
      <c r="C126">
        <v>128</v>
      </c>
    </row>
    <row r="127" spans="1:3" x14ac:dyDescent="0.2">
      <c r="A127" t="s">
        <v>147</v>
      </c>
      <c r="B127">
        <v>132.4</v>
      </c>
      <c r="C127">
        <v>125.613333333333</v>
      </c>
    </row>
    <row r="128" spans="1:3" x14ac:dyDescent="0.2">
      <c r="A128" t="s">
        <v>148</v>
      </c>
      <c r="B128">
        <v>134.55000000000001</v>
      </c>
      <c r="C128">
        <v>133.713333333333</v>
      </c>
    </row>
    <row r="129" spans="1:3" x14ac:dyDescent="0.2">
      <c r="A129" t="s">
        <v>149</v>
      </c>
      <c r="B129">
        <v>125.85</v>
      </c>
      <c r="C129">
        <v>125.28</v>
      </c>
    </row>
    <row r="130" spans="1:3" x14ac:dyDescent="0.2">
      <c r="A130" t="s">
        <v>150</v>
      </c>
      <c r="B130">
        <v>132.05000000000001</v>
      </c>
      <c r="C130">
        <v>128.45333333333301</v>
      </c>
    </row>
    <row r="131" spans="1:3" x14ac:dyDescent="0.2">
      <c r="A131" t="s">
        <v>151</v>
      </c>
      <c r="B131">
        <v>144.1</v>
      </c>
      <c r="C131">
        <v>138.07333333333301</v>
      </c>
    </row>
    <row r="132" spans="1:3" x14ac:dyDescent="0.2">
      <c r="A132" t="s">
        <v>152</v>
      </c>
      <c r="B132">
        <v>139.30000000000001</v>
      </c>
      <c r="C132">
        <v>142.29433333333299</v>
      </c>
    </row>
    <row r="133" spans="1:3" x14ac:dyDescent="0.2">
      <c r="A133" t="s">
        <v>153</v>
      </c>
      <c r="B133">
        <v>143.44999999999999</v>
      </c>
      <c r="C133">
        <v>143.03666666666601</v>
      </c>
    </row>
    <row r="134" spans="1:3" x14ac:dyDescent="0.2">
      <c r="A134" t="s">
        <v>154</v>
      </c>
      <c r="B134">
        <v>157.19999999999999</v>
      </c>
      <c r="C134">
        <v>147.9</v>
      </c>
    </row>
    <row r="135" spans="1:3" x14ac:dyDescent="0.2">
      <c r="A135" t="s">
        <v>155</v>
      </c>
      <c r="B135">
        <v>152.9</v>
      </c>
      <c r="C135">
        <v>155.25333333333299</v>
      </c>
    </row>
    <row r="136" spans="1:3" x14ac:dyDescent="0.2">
      <c r="A136" t="s">
        <v>156</v>
      </c>
      <c r="B136">
        <v>137.80000000000001</v>
      </c>
      <c r="C136">
        <v>145.22999999999999</v>
      </c>
    </row>
    <row r="137" spans="1:3" x14ac:dyDescent="0.2">
      <c r="A137" t="s">
        <v>157</v>
      </c>
      <c r="B137">
        <v>134.4</v>
      </c>
      <c r="C137">
        <v>130.78666666666601</v>
      </c>
    </row>
    <row r="138" spans="1:3" x14ac:dyDescent="0.2">
      <c r="A138" t="s">
        <v>158</v>
      </c>
      <c r="B138">
        <v>141</v>
      </c>
      <c r="C138">
        <v>133.85333333333301</v>
      </c>
    </row>
    <row r="139" spans="1:3" x14ac:dyDescent="0.2">
      <c r="A139" t="s">
        <v>159</v>
      </c>
      <c r="B139">
        <v>137.9</v>
      </c>
      <c r="C139">
        <v>138.31</v>
      </c>
    </row>
    <row r="140" spans="1:3" x14ac:dyDescent="0.2">
      <c r="A140" t="s">
        <v>160</v>
      </c>
      <c r="B140">
        <v>132.85</v>
      </c>
      <c r="C140">
        <v>137.16</v>
      </c>
    </row>
    <row r="141" spans="1:3" x14ac:dyDescent="0.2">
      <c r="A141" t="s">
        <v>161</v>
      </c>
      <c r="B141">
        <v>125.2</v>
      </c>
      <c r="C141">
        <v>129.50333333333299</v>
      </c>
    </row>
    <row r="142" spans="1:3" x14ac:dyDescent="0.2">
      <c r="A142" t="s">
        <v>162</v>
      </c>
      <c r="B142">
        <v>133.19999999999999</v>
      </c>
      <c r="C142">
        <v>128.43</v>
      </c>
    </row>
    <row r="143" spans="1:3" x14ac:dyDescent="0.2">
      <c r="A143" t="s">
        <v>163</v>
      </c>
      <c r="B143">
        <v>125.5</v>
      </c>
      <c r="C143">
        <v>130.303333333333</v>
      </c>
    </row>
    <row r="144" spans="1:3" x14ac:dyDescent="0.2">
      <c r="A144" t="s">
        <v>164</v>
      </c>
      <c r="B144">
        <v>119.2</v>
      </c>
      <c r="C144">
        <v>124.893333333333</v>
      </c>
    </row>
    <row r="145" spans="1:3" x14ac:dyDescent="0.2">
      <c r="A145" t="s">
        <v>165</v>
      </c>
      <c r="B145">
        <v>124.75</v>
      </c>
      <c r="C145">
        <v>122.978666666666</v>
      </c>
    </row>
    <row r="146" spans="1:3" x14ac:dyDescent="0.2">
      <c r="A146" t="s">
        <v>166</v>
      </c>
      <c r="B146">
        <v>116.35</v>
      </c>
      <c r="C146">
        <v>121.01333333333299</v>
      </c>
    </row>
    <row r="147" spans="1:3" x14ac:dyDescent="0.2">
      <c r="A147" t="s">
        <v>167</v>
      </c>
      <c r="B147">
        <v>106.75</v>
      </c>
      <c r="C147">
        <v>110.062633333333</v>
      </c>
    </row>
    <row r="148" spans="1:3" x14ac:dyDescent="0.2">
      <c r="A148" t="s">
        <v>168</v>
      </c>
      <c r="B148">
        <v>105.15</v>
      </c>
      <c r="C148">
        <v>105.574996666666</v>
      </c>
    </row>
    <row r="149" spans="1:3" x14ac:dyDescent="0.2">
      <c r="A149" t="s">
        <v>169</v>
      </c>
      <c r="B149">
        <v>111.85</v>
      </c>
      <c r="C149">
        <v>108.14018</v>
      </c>
    </row>
    <row r="150" spans="1:3" x14ac:dyDescent="0.2">
      <c r="A150" t="s">
        <v>170</v>
      </c>
      <c r="B150">
        <v>103.15</v>
      </c>
      <c r="C150">
        <v>107.61971666666599</v>
      </c>
    </row>
    <row r="151" spans="1:3" x14ac:dyDescent="0.2">
      <c r="A151" t="s">
        <v>171</v>
      </c>
      <c r="B151">
        <v>99.05</v>
      </c>
      <c r="C151">
        <v>103.32686</v>
      </c>
    </row>
    <row r="152" spans="1:3" x14ac:dyDescent="0.2">
      <c r="A152" t="s">
        <v>172</v>
      </c>
      <c r="B152">
        <v>98.45</v>
      </c>
      <c r="C152">
        <v>99.050809999999998</v>
      </c>
    </row>
    <row r="153" spans="1:3" x14ac:dyDescent="0.2">
      <c r="A153" t="s">
        <v>173</v>
      </c>
      <c r="B153">
        <v>99.74</v>
      </c>
      <c r="C153">
        <v>98.833836666666599</v>
      </c>
    </row>
    <row r="154" spans="1:3" x14ac:dyDescent="0.2">
      <c r="A154" t="s">
        <v>174</v>
      </c>
      <c r="B154">
        <v>89.35</v>
      </c>
      <c r="C154">
        <v>96.258966666666595</v>
      </c>
    </row>
    <row r="155" spans="1:3" x14ac:dyDescent="0.2">
      <c r="A155" t="s">
        <v>175</v>
      </c>
      <c r="B155">
        <v>84.6</v>
      </c>
      <c r="C155">
        <v>84.431343333333302</v>
      </c>
    </row>
    <row r="156" spans="1:3" x14ac:dyDescent="0.2">
      <c r="A156" t="s">
        <v>176</v>
      </c>
      <c r="B156">
        <v>98.3</v>
      </c>
      <c r="C156">
        <v>94.085583333333304</v>
      </c>
    </row>
    <row r="157" spans="1:3" x14ac:dyDescent="0.2">
      <c r="A157" t="s">
        <v>177</v>
      </c>
      <c r="B157">
        <v>102.83</v>
      </c>
      <c r="C157">
        <v>101.46242333333301</v>
      </c>
    </row>
    <row r="158" spans="1:3" x14ac:dyDescent="0.2">
      <c r="A158" t="s">
        <v>178</v>
      </c>
      <c r="B158">
        <v>106.28</v>
      </c>
      <c r="C158">
        <v>105.79271</v>
      </c>
    </row>
    <row r="159" spans="1:3" x14ac:dyDescent="0.2">
      <c r="A159" t="s">
        <v>179</v>
      </c>
      <c r="B159">
        <v>109.42</v>
      </c>
      <c r="C159">
        <v>107.58911000000001</v>
      </c>
    </row>
    <row r="160" spans="1:3" x14ac:dyDescent="0.2">
      <c r="A160" t="s">
        <v>180</v>
      </c>
      <c r="B160">
        <v>110.97</v>
      </c>
      <c r="C160">
        <v>108.940183333333</v>
      </c>
    </row>
    <row r="161" spans="1:3" x14ac:dyDescent="0.2">
      <c r="A161" t="s">
        <v>181</v>
      </c>
      <c r="B161">
        <v>116</v>
      </c>
      <c r="C161">
        <v>112.79422333333299</v>
      </c>
    </row>
    <row r="162" spans="1:3" x14ac:dyDescent="0.2">
      <c r="A162" t="s">
        <v>182</v>
      </c>
      <c r="B162">
        <v>124.05</v>
      </c>
      <c r="C162">
        <v>121.222603333333</v>
      </c>
    </row>
    <row r="163" spans="1:3" x14ac:dyDescent="0.2">
      <c r="A163" t="s">
        <v>183</v>
      </c>
      <c r="B163">
        <v>114.4</v>
      </c>
      <c r="C163">
        <v>119.568093333333</v>
      </c>
    </row>
    <row r="164" spans="1:3" x14ac:dyDescent="0.2">
      <c r="A164" t="s">
        <v>184</v>
      </c>
      <c r="B164">
        <v>121</v>
      </c>
      <c r="C164">
        <v>117.934566666666</v>
      </c>
    </row>
    <row r="165" spans="1:3" x14ac:dyDescent="0.2">
      <c r="A165" t="s">
        <v>185</v>
      </c>
      <c r="B165">
        <v>129.94999999999999</v>
      </c>
      <c r="C165">
        <v>125.238186666666</v>
      </c>
    </row>
    <row r="166" spans="1:3" x14ac:dyDescent="0.2">
      <c r="A166" t="s">
        <v>186</v>
      </c>
      <c r="B166">
        <v>132.05000000000001</v>
      </c>
      <c r="C166">
        <v>128.04850999999999</v>
      </c>
    </row>
    <row r="167" spans="1:3" x14ac:dyDescent="0.2">
      <c r="A167" t="s">
        <v>187</v>
      </c>
      <c r="B167">
        <v>140.85001</v>
      </c>
      <c r="C167">
        <v>135.74456000000001</v>
      </c>
    </row>
    <row r="168" spans="1:3" x14ac:dyDescent="0.2">
      <c r="A168" t="s">
        <v>188</v>
      </c>
      <c r="B168">
        <v>135.25</v>
      </c>
      <c r="C168">
        <v>139.99404933333301</v>
      </c>
    </row>
    <row r="169" spans="1:3" x14ac:dyDescent="0.2">
      <c r="A169" t="s">
        <v>189</v>
      </c>
      <c r="B169">
        <v>115.6</v>
      </c>
      <c r="C169">
        <v>119.834083333333</v>
      </c>
    </row>
    <row r="170" spans="1:3" x14ac:dyDescent="0.2">
      <c r="A170" t="s">
        <v>190</v>
      </c>
      <c r="B170">
        <v>120.4</v>
      </c>
      <c r="C170">
        <v>116.53999</v>
      </c>
    </row>
    <row r="171" spans="1:3" x14ac:dyDescent="0.2">
      <c r="A171" t="s">
        <v>191</v>
      </c>
      <c r="B171">
        <v>121.1</v>
      </c>
      <c r="C171">
        <v>120.94031333333299</v>
      </c>
    </row>
    <row r="172" spans="1:3" x14ac:dyDescent="0.2">
      <c r="A172" t="s">
        <v>192</v>
      </c>
      <c r="B172">
        <v>106.85</v>
      </c>
      <c r="C172">
        <v>113.610583333333</v>
      </c>
    </row>
    <row r="173" spans="1:3" x14ac:dyDescent="0.2">
      <c r="A173" t="s">
        <v>193</v>
      </c>
      <c r="B173">
        <v>102.2</v>
      </c>
      <c r="C173">
        <v>104.536333333333</v>
      </c>
    </row>
    <row r="174" spans="1:3" x14ac:dyDescent="0.2">
      <c r="A174" t="s">
        <v>194</v>
      </c>
      <c r="B174">
        <v>105.85</v>
      </c>
      <c r="C174">
        <v>107.059656666666</v>
      </c>
    </row>
    <row r="175" spans="1:3" x14ac:dyDescent="0.2">
      <c r="A175" t="s">
        <v>195</v>
      </c>
      <c r="B175">
        <v>105.4</v>
      </c>
      <c r="C175">
        <v>106.607333333333</v>
      </c>
    </row>
    <row r="176" spans="1:3" x14ac:dyDescent="0.2">
      <c r="A176" t="s">
        <v>196</v>
      </c>
      <c r="B176">
        <v>107.85</v>
      </c>
      <c r="C176">
        <v>107.574013333333</v>
      </c>
    </row>
    <row r="177" spans="1:3" x14ac:dyDescent="0.2">
      <c r="A177" t="s">
        <v>197</v>
      </c>
      <c r="B177">
        <v>114.9</v>
      </c>
      <c r="C177">
        <v>109.82098999999999</v>
      </c>
    </row>
    <row r="178" spans="1:3" x14ac:dyDescent="0.2">
      <c r="A178" t="s">
        <v>198</v>
      </c>
      <c r="B178">
        <v>124.6</v>
      </c>
      <c r="C178">
        <v>118.08564</v>
      </c>
    </row>
    <row r="179" spans="1:3" x14ac:dyDescent="0.2">
      <c r="A179" t="s">
        <v>199</v>
      </c>
      <c r="B179">
        <v>124.05</v>
      </c>
      <c r="C179">
        <v>122.63694333333299</v>
      </c>
    </row>
    <row r="180" spans="1:3" x14ac:dyDescent="0.2">
      <c r="A180" t="s">
        <v>200</v>
      </c>
      <c r="B180">
        <v>119.3</v>
      </c>
      <c r="C180">
        <v>121.743913333333</v>
      </c>
    </row>
    <row r="181" spans="1:3" x14ac:dyDescent="0.2">
      <c r="A181" t="s">
        <v>201</v>
      </c>
      <c r="B181">
        <v>131.80000000000001</v>
      </c>
      <c r="C181">
        <v>123.64929333333301</v>
      </c>
    </row>
    <row r="182" spans="1:3" x14ac:dyDescent="0.2">
      <c r="A182" t="s">
        <v>202</v>
      </c>
      <c r="B182">
        <v>133.19999999999999</v>
      </c>
      <c r="C182">
        <v>132.45955333333299</v>
      </c>
    </row>
    <row r="183" spans="1:3" x14ac:dyDescent="0.2">
      <c r="A183" t="s">
        <v>203</v>
      </c>
      <c r="B183">
        <v>119.45</v>
      </c>
      <c r="C183">
        <v>127.05139</v>
      </c>
    </row>
    <row r="184" spans="1:3" x14ac:dyDescent="0.2">
      <c r="A184" t="s">
        <v>204</v>
      </c>
      <c r="B184">
        <v>121.55</v>
      </c>
      <c r="C184">
        <v>119.14607333333301</v>
      </c>
    </row>
    <row r="185" spans="1:3" x14ac:dyDescent="0.2">
      <c r="A185" t="s">
        <v>205</v>
      </c>
      <c r="B185">
        <v>119.9</v>
      </c>
      <c r="C185">
        <v>122.89506</v>
      </c>
    </row>
    <row r="186" spans="1:3" x14ac:dyDescent="0.2">
      <c r="A186" t="s">
        <v>206</v>
      </c>
      <c r="B186">
        <v>120.15</v>
      </c>
      <c r="C186">
        <v>118.821116666666</v>
      </c>
    </row>
    <row r="187" spans="1:3" x14ac:dyDescent="0.2">
      <c r="A187" t="s">
        <v>207</v>
      </c>
      <c r="B187">
        <v>119.85</v>
      </c>
      <c r="C187">
        <v>118.439523333333</v>
      </c>
    </row>
    <row r="188" spans="1:3" x14ac:dyDescent="0.2">
      <c r="A188" t="s">
        <v>208</v>
      </c>
      <c r="B188">
        <v>111.2</v>
      </c>
      <c r="C188">
        <v>117.569496666666</v>
      </c>
    </row>
    <row r="189" spans="1:3" x14ac:dyDescent="0.2">
      <c r="A189" t="s">
        <v>209</v>
      </c>
      <c r="B189">
        <v>107.1</v>
      </c>
      <c r="C189">
        <v>108.90372000000001</v>
      </c>
    </row>
    <row r="190" spans="1:3" x14ac:dyDescent="0.2">
      <c r="A190" t="s">
        <v>210</v>
      </c>
      <c r="B190">
        <v>104.3</v>
      </c>
      <c r="C190">
        <v>107.22781999999999</v>
      </c>
    </row>
    <row r="191" spans="1:3" x14ac:dyDescent="0.2">
      <c r="A191" t="s">
        <v>211</v>
      </c>
      <c r="B191">
        <v>108.38</v>
      </c>
      <c r="C191">
        <v>109.747623333333</v>
      </c>
    </row>
    <row r="192" spans="1:3" x14ac:dyDescent="0.2">
      <c r="A192" t="s">
        <v>212</v>
      </c>
      <c r="B192">
        <v>111</v>
      </c>
      <c r="C192">
        <v>109.90910333333299</v>
      </c>
    </row>
    <row r="193" spans="1:3" x14ac:dyDescent="0.2">
      <c r="A193" t="s">
        <v>213</v>
      </c>
      <c r="B193">
        <v>104.12</v>
      </c>
      <c r="C193">
        <v>105.88573</v>
      </c>
    </row>
    <row r="194" spans="1:3" x14ac:dyDescent="0.2">
      <c r="A194" t="s">
        <v>214</v>
      </c>
      <c r="B194">
        <v>107.35</v>
      </c>
      <c r="C194">
        <v>104.712593333333</v>
      </c>
    </row>
    <row r="195" spans="1:3" x14ac:dyDescent="0.2">
      <c r="A195" t="s">
        <v>215</v>
      </c>
      <c r="B195">
        <v>110.4</v>
      </c>
      <c r="C195">
        <v>107.63464999999999</v>
      </c>
    </row>
    <row r="196" spans="1:3" x14ac:dyDescent="0.2">
      <c r="A196" t="s">
        <v>216</v>
      </c>
      <c r="B196">
        <v>113.15</v>
      </c>
      <c r="C196">
        <v>111.23808</v>
      </c>
    </row>
    <row r="197" spans="1:3" x14ac:dyDescent="0.2">
      <c r="A197" t="s">
        <v>217</v>
      </c>
      <c r="B197">
        <v>117.97</v>
      </c>
      <c r="C197">
        <v>117.287523333333</v>
      </c>
    </row>
    <row r="198" spans="1:3" x14ac:dyDescent="0.2">
      <c r="A198" t="s">
        <v>218</v>
      </c>
      <c r="B198">
        <v>117.4</v>
      </c>
      <c r="C198">
        <v>116.883143333333</v>
      </c>
    </row>
    <row r="199" spans="1:3" x14ac:dyDescent="0.2">
      <c r="A199" t="s">
        <v>219</v>
      </c>
      <c r="B199">
        <v>114.95</v>
      </c>
      <c r="C199">
        <v>114.415586666666</v>
      </c>
    </row>
    <row r="200" spans="1:3" x14ac:dyDescent="0.2">
      <c r="A200" t="s">
        <v>220</v>
      </c>
      <c r="B200">
        <v>117.8</v>
      </c>
      <c r="C200">
        <v>116.186976666666</v>
      </c>
    </row>
    <row r="201" spans="1:3" x14ac:dyDescent="0.2">
      <c r="A201" t="s">
        <v>221</v>
      </c>
      <c r="B201">
        <v>118.95</v>
      </c>
      <c r="C201">
        <v>117.71154</v>
      </c>
    </row>
    <row r="202" spans="1:3" x14ac:dyDescent="0.2">
      <c r="A202" t="s">
        <v>222</v>
      </c>
      <c r="B202">
        <v>117.65</v>
      </c>
      <c r="C202">
        <v>119.433483333333</v>
      </c>
    </row>
    <row r="203" spans="1:3" x14ac:dyDescent="0.2">
      <c r="A203" t="s">
        <v>223</v>
      </c>
      <c r="B203">
        <v>123.23</v>
      </c>
      <c r="C203">
        <v>120.73920666666601</v>
      </c>
    </row>
    <row r="204" spans="1:3" x14ac:dyDescent="0.2">
      <c r="A204" t="s">
        <v>224</v>
      </c>
      <c r="B204">
        <v>115.05</v>
      </c>
      <c r="C204">
        <v>117.775973333333</v>
      </c>
    </row>
    <row r="205" spans="1:3" x14ac:dyDescent="0.2">
      <c r="A205" t="s">
        <v>225</v>
      </c>
      <c r="B205">
        <v>114</v>
      </c>
      <c r="C205">
        <v>113.065453333333</v>
      </c>
    </row>
    <row r="206" spans="1:3" x14ac:dyDescent="0.2">
      <c r="A206" t="s">
        <v>226</v>
      </c>
      <c r="B206">
        <v>100.1</v>
      </c>
      <c r="C206">
        <v>105.203613333333</v>
      </c>
    </row>
    <row r="207" spans="1:3" x14ac:dyDescent="0.2">
      <c r="A207" t="s">
        <v>227</v>
      </c>
      <c r="B207">
        <v>106.4</v>
      </c>
      <c r="C207">
        <v>104.510769206349</v>
      </c>
    </row>
    <row r="208" spans="1:3" x14ac:dyDescent="0.2">
      <c r="A208" t="s">
        <v>228</v>
      </c>
      <c r="B208">
        <v>104.3</v>
      </c>
      <c r="C208">
        <v>107.613106666666</v>
      </c>
    </row>
    <row r="209" spans="1:3" x14ac:dyDescent="0.2">
      <c r="A209" t="s">
        <v>229</v>
      </c>
      <c r="B209">
        <v>90.75</v>
      </c>
      <c r="C209">
        <v>96.110486666666603</v>
      </c>
    </row>
    <row r="210" spans="1:3" x14ac:dyDescent="0.2">
      <c r="A210" t="s">
        <v>230</v>
      </c>
      <c r="B210">
        <v>98.1</v>
      </c>
      <c r="C210">
        <v>93.71611</v>
      </c>
    </row>
    <row r="211" spans="1:3" x14ac:dyDescent="0.2">
      <c r="A211" t="s">
        <v>231</v>
      </c>
      <c r="B211">
        <v>95.95</v>
      </c>
      <c r="C211">
        <v>97.275016835005701</v>
      </c>
    </row>
    <row r="212" spans="1:3" x14ac:dyDescent="0.2">
      <c r="A212" t="s">
        <v>232</v>
      </c>
      <c r="B212">
        <v>89.77</v>
      </c>
      <c r="C212">
        <v>93.609054074580399</v>
      </c>
    </row>
    <row r="213" spans="1:3" x14ac:dyDescent="0.2">
      <c r="A213" t="s">
        <v>233</v>
      </c>
      <c r="B213">
        <v>92.06</v>
      </c>
      <c r="C213">
        <v>89.680175438596507</v>
      </c>
    </row>
    <row r="214" spans="1:3" x14ac:dyDescent="0.2">
      <c r="A214" t="s">
        <v>234</v>
      </c>
      <c r="B214">
        <v>93.25</v>
      </c>
      <c r="C214">
        <v>90.653433333333297</v>
      </c>
    </row>
    <row r="215" spans="1:3" x14ac:dyDescent="0.2">
      <c r="A215" t="s">
        <v>235</v>
      </c>
      <c r="B215">
        <v>88.6</v>
      </c>
      <c r="C215">
        <v>92.021266666666605</v>
      </c>
    </row>
    <row r="216" spans="1:3" x14ac:dyDescent="0.2">
      <c r="A216" t="s">
        <v>236</v>
      </c>
      <c r="B216">
        <v>83.4</v>
      </c>
      <c r="C216">
        <v>85.8553</v>
      </c>
    </row>
    <row r="217" spans="1:3" x14ac:dyDescent="0.2">
      <c r="A217" t="s">
        <v>237</v>
      </c>
      <c r="B217">
        <v>81.45</v>
      </c>
      <c r="C217">
        <v>82.589500000000001</v>
      </c>
    </row>
    <row r="218" spans="1:3" x14ac:dyDescent="0.2">
      <c r="A218" t="s">
        <v>238</v>
      </c>
      <c r="B218">
        <v>83.13</v>
      </c>
      <c r="C218">
        <v>82.300833333333301</v>
      </c>
    </row>
    <row r="219" spans="1:3" x14ac:dyDescent="0.2">
      <c r="A219" t="s">
        <v>239</v>
      </c>
      <c r="B219">
        <v>80.72</v>
      </c>
      <c r="C219">
        <v>81.7053333333333</v>
      </c>
    </row>
    <row r="220" spans="1:3" x14ac:dyDescent="0.2">
      <c r="A220" t="s">
        <v>240</v>
      </c>
      <c r="B220">
        <v>76.63</v>
      </c>
      <c r="C220">
        <v>77.818579328756599</v>
      </c>
    </row>
    <row r="221" spans="1:3" x14ac:dyDescent="0.2">
      <c r="A221" t="s">
        <v>241</v>
      </c>
      <c r="B221">
        <v>77.72</v>
      </c>
      <c r="C221">
        <v>77.403333333333293</v>
      </c>
    </row>
    <row r="222" spans="1:3" x14ac:dyDescent="0.2">
      <c r="A222" t="s">
        <v>242</v>
      </c>
      <c r="B222">
        <v>82.15</v>
      </c>
      <c r="C222">
        <v>79.268353968253905</v>
      </c>
    </row>
    <row r="223" spans="1:3" x14ac:dyDescent="0.2">
      <c r="A223" t="s">
        <v>243</v>
      </c>
      <c r="B223">
        <v>79.3</v>
      </c>
      <c r="C223">
        <v>80.175476190476203</v>
      </c>
    </row>
    <row r="224" spans="1:3" x14ac:dyDescent="0.2">
      <c r="A224" t="s">
        <v>244</v>
      </c>
      <c r="B224">
        <v>77.569999999999993</v>
      </c>
      <c r="C224">
        <v>78.605186795491093</v>
      </c>
    </row>
    <row r="225" spans="1:3" x14ac:dyDescent="0.2">
      <c r="A225" t="s">
        <v>245</v>
      </c>
      <c r="B225">
        <v>86.55</v>
      </c>
      <c r="C225">
        <v>81.112804713804707</v>
      </c>
    </row>
    <row r="226" spans="1:3" x14ac:dyDescent="0.2">
      <c r="A226" t="s">
        <v>246</v>
      </c>
      <c r="B226">
        <v>94.15</v>
      </c>
      <c r="C226">
        <v>92.371510721247503</v>
      </c>
    </row>
    <row r="227" spans="1:3" x14ac:dyDescent="0.2">
      <c r="A227" t="s">
        <v>247</v>
      </c>
      <c r="B227">
        <v>98.14</v>
      </c>
      <c r="C227">
        <v>98.704203703703698</v>
      </c>
    </row>
    <row r="228" spans="1:3" x14ac:dyDescent="0.2">
      <c r="A228" t="s">
        <v>248</v>
      </c>
      <c r="B228">
        <v>97.75</v>
      </c>
      <c r="C228">
        <v>98.966471734892806</v>
      </c>
    </row>
    <row r="229" spans="1:3" x14ac:dyDescent="0.2">
      <c r="A229" t="s">
        <v>249</v>
      </c>
      <c r="B229">
        <v>105.3</v>
      </c>
      <c r="C229">
        <v>100.34044695071</v>
      </c>
    </row>
    <row r="230" spans="1:3" x14ac:dyDescent="0.2">
      <c r="A230" t="s">
        <v>250</v>
      </c>
      <c r="B230">
        <v>102.85</v>
      </c>
      <c r="C230">
        <v>102.78787037037</v>
      </c>
    </row>
    <row r="231" spans="1:3" x14ac:dyDescent="0.2">
      <c r="A231" t="s">
        <v>251</v>
      </c>
      <c r="B231">
        <v>101.3</v>
      </c>
      <c r="C231">
        <v>102.135396825397</v>
      </c>
    </row>
    <row r="232" spans="1:3" x14ac:dyDescent="0.2">
      <c r="A232" t="s">
        <v>252</v>
      </c>
      <c r="B232">
        <v>109.37</v>
      </c>
      <c r="C232">
        <v>104.327117794486</v>
      </c>
    </row>
    <row r="233" spans="1:3" x14ac:dyDescent="0.2">
      <c r="A233" t="s">
        <v>253</v>
      </c>
      <c r="B233">
        <v>120.64</v>
      </c>
      <c r="C233">
        <v>114.528739145844</v>
      </c>
    </row>
    <row r="234" spans="1:3" x14ac:dyDescent="0.2">
      <c r="A234" t="s">
        <v>254</v>
      </c>
      <c r="B234">
        <v>120.11</v>
      </c>
      <c r="C234">
        <v>119.085976430976</v>
      </c>
    </row>
    <row r="235" spans="1:3" x14ac:dyDescent="0.2">
      <c r="A235" t="s">
        <v>255</v>
      </c>
      <c r="B235">
        <v>122.45</v>
      </c>
      <c r="C235">
        <v>121.329796706561</v>
      </c>
    </row>
    <row r="236" spans="1:3" x14ac:dyDescent="0.2">
      <c r="A236" t="s">
        <v>256</v>
      </c>
      <c r="B236">
        <v>119.95</v>
      </c>
      <c r="C236">
        <v>122.254047619047</v>
      </c>
    </row>
    <row r="237" spans="1:3" x14ac:dyDescent="0.2">
      <c r="A237" t="s">
        <v>257</v>
      </c>
      <c r="B237">
        <v>120.5</v>
      </c>
      <c r="C237">
        <v>121.506281979458</v>
      </c>
    </row>
    <row r="238" spans="1:3" x14ac:dyDescent="0.2">
      <c r="A238" t="s">
        <v>258</v>
      </c>
      <c r="B238">
        <v>112.63</v>
      </c>
      <c r="C238">
        <v>115.48990785043399</v>
      </c>
    </row>
    <row r="239" spans="1:3" x14ac:dyDescent="0.2">
      <c r="A239" t="s">
        <v>259</v>
      </c>
      <c r="B239">
        <v>102.9</v>
      </c>
      <c r="C239">
        <v>108.173092833092</v>
      </c>
    </row>
    <row r="240" spans="1:3" x14ac:dyDescent="0.2">
      <c r="A240" t="s">
        <v>260</v>
      </c>
      <c r="B240">
        <v>101.08</v>
      </c>
      <c r="C240">
        <v>102.394784688995</v>
      </c>
    </row>
    <row r="241" spans="1:3" x14ac:dyDescent="0.2">
      <c r="A241" t="s">
        <v>261</v>
      </c>
      <c r="B241">
        <v>116.8</v>
      </c>
      <c r="C241">
        <v>109.11381481481401</v>
      </c>
    </row>
    <row r="242" spans="1:3" x14ac:dyDescent="0.2">
      <c r="A242" t="s">
        <v>262</v>
      </c>
      <c r="B242">
        <v>112.05</v>
      </c>
      <c r="C242">
        <v>113.612041467304</v>
      </c>
    </row>
    <row r="243" spans="1:3" x14ac:dyDescent="0.2">
      <c r="A243" t="s">
        <v>263</v>
      </c>
      <c r="B243">
        <v>111.94</v>
      </c>
      <c r="C243">
        <v>111.07509250398699</v>
      </c>
    </row>
    <row r="244" spans="1:3" x14ac:dyDescent="0.2">
      <c r="A244" t="s">
        <v>264</v>
      </c>
      <c r="B244">
        <v>112.66</v>
      </c>
      <c r="C244">
        <v>111.010462519936</v>
      </c>
    </row>
    <row r="245" spans="1:3" x14ac:dyDescent="0.2">
      <c r="A245" t="s">
        <v>265</v>
      </c>
      <c r="B245">
        <v>112.9</v>
      </c>
      <c r="C245">
        <v>112.966967836257</v>
      </c>
    </row>
    <row r="246" spans="1:3" x14ac:dyDescent="0.2">
      <c r="A246" t="s">
        <v>266</v>
      </c>
      <c r="B246">
        <v>106.19</v>
      </c>
      <c r="C246">
        <v>108.225158730159</v>
      </c>
    </row>
    <row r="247" spans="1:3" x14ac:dyDescent="0.2">
      <c r="A247" t="s">
        <v>267</v>
      </c>
      <c r="B247">
        <v>110.45</v>
      </c>
      <c r="C247">
        <v>109.082722222222</v>
      </c>
    </row>
    <row r="248" spans="1:3" x14ac:dyDescent="0.2">
      <c r="A248" t="s">
        <v>268</v>
      </c>
      <c r="B248">
        <v>113.47</v>
      </c>
      <c r="C248">
        <v>111.474410485934</v>
      </c>
    </row>
    <row r="249" spans="1:3" x14ac:dyDescent="0.2">
      <c r="A249" t="s">
        <v>269</v>
      </c>
      <c r="B249">
        <v>110.83</v>
      </c>
      <c r="C249">
        <v>112.91042592592601</v>
      </c>
    </row>
    <row r="250" spans="1:3" x14ac:dyDescent="0.2">
      <c r="A250" t="s">
        <v>270</v>
      </c>
      <c r="B250">
        <v>110.92</v>
      </c>
      <c r="C250">
        <v>110.158296296296</v>
      </c>
    </row>
    <row r="251" spans="1:3" x14ac:dyDescent="0.2">
      <c r="A251" t="s">
        <v>271</v>
      </c>
      <c r="B251">
        <v>107.68</v>
      </c>
      <c r="C251">
        <v>109.858047619047</v>
      </c>
    </row>
    <row r="252" spans="1:3" x14ac:dyDescent="0.2">
      <c r="A252" t="s">
        <v>272</v>
      </c>
      <c r="B252">
        <v>107.95</v>
      </c>
      <c r="C252">
        <v>107.331851851851</v>
      </c>
    </row>
    <row r="253" spans="1:3" x14ac:dyDescent="0.2">
      <c r="A253" t="s">
        <v>273</v>
      </c>
      <c r="B253">
        <v>109.12</v>
      </c>
      <c r="C253">
        <v>108.690467836257</v>
      </c>
    </row>
    <row r="254" spans="1:3" x14ac:dyDescent="0.2">
      <c r="A254" t="s">
        <v>274</v>
      </c>
      <c r="B254">
        <v>108.7</v>
      </c>
      <c r="C254">
        <v>108.850374465575</v>
      </c>
    </row>
    <row r="255" spans="1:3" x14ac:dyDescent="0.2">
      <c r="A255" t="s">
        <v>275</v>
      </c>
      <c r="B255">
        <v>107.72</v>
      </c>
      <c r="C255">
        <v>107.59225490196</v>
      </c>
    </row>
    <row r="256" spans="1:3" x14ac:dyDescent="0.2">
      <c r="A256" t="s">
        <v>276</v>
      </c>
      <c r="B256">
        <v>105.79</v>
      </c>
      <c r="C256">
        <v>106.14314132553601</v>
      </c>
    </row>
    <row r="257" spans="1:3" x14ac:dyDescent="0.2">
      <c r="A257" t="s">
        <v>277</v>
      </c>
      <c r="B257">
        <v>103.63</v>
      </c>
      <c r="C257">
        <v>104.512558356676</v>
      </c>
    </row>
    <row r="258" spans="1:3" x14ac:dyDescent="0.2">
      <c r="A258" t="s">
        <v>278</v>
      </c>
      <c r="B258">
        <v>110.7</v>
      </c>
      <c r="C258">
        <v>105.906597991853</v>
      </c>
    </row>
    <row r="259" spans="1:3" x14ac:dyDescent="0.2">
      <c r="A259" t="s">
        <v>279</v>
      </c>
      <c r="B259">
        <v>110.5</v>
      </c>
      <c r="C259">
        <v>109.45006493506401</v>
      </c>
    </row>
    <row r="260" spans="1:3" x14ac:dyDescent="0.2">
      <c r="A260" t="s">
        <v>280</v>
      </c>
      <c r="B260">
        <v>111.91</v>
      </c>
      <c r="C260">
        <v>110.073549642079</v>
      </c>
    </row>
    <row r="261" spans="1:3" x14ac:dyDescent="0.2">
      <c r="A261" t="s">
        <v>281</v>
      </c>
      <c r="B261">
        <v>114.21</v>
      </c>
      <c r="C261">
        <v>113.587082788671</v>
      </c>
    </row>
    <row r="262" spans="1:3" x14ac:dyDescent="0.2">
      <c r="A262" t="s">
        <v>282</v>
      </c>
      <c r="B262">
        <v>122.4</v>
      </c>
      <c r="C262">
        <v>116.191144781144</v>
      </c>
    </row>
    <row r="263" spans="1:3" x14ac:dyDescent="0.2">
      <c r="A263" t="s">
        <v>283</v>
      </c>
      <c r="B263">
        <v>136.63</v>
      </c>
      <c r="C263">
        <v>129.63293650793599</v>
      </c>
    </row>
    <row r="264" spans="1:3" x14ac:dyDescent="0.2">
      <c r="A264" t="s">
        <v>284</v>
      </c>
      <c r="B264">
        <v>144.74</v>
      </c>
      <c r="C264">
        <v>138.41619617224799</v>
      </c>
    </row>
    <row r="265" spans="1:3" x14ac:dyDescent="0.2">
      <c r="A265" t="s">
        <v>285</v>
      </c>
      <c r="B265">
        <v>132.65</v>
      </c>
      <c r="C265">
        <v>141.752284313725</v>
      </c>
    </row>
    <row r="266" spans="1:3" x14ac:dyDescent="0.2">
      <c r="A266" t="s">
        <v>286</v>
      </c>
      <c r="B266">
        <v>133.47999999999999</v>
      </c>
      <c r="C266">
        <v>132.26033670033601</v>
      </c>
    </row>
    <row r="267" spans="1:3" x14ac:dyDescent="0.2">
      <c r="A267" t="s">
        <v>287</v>
      </c>
      <c r="B267">
        <v>144.88</v>
      </c>
      <c r="C267">
        <v>137.22892731829501</v>
      </c>
    </row>
    <row r="268" spans="1:3" x14ac:dyDescent="0.2">
      <c r="A268" t="s">
        <v>288</v>
      </c>
      <c r="B268">
        <v>149.44</v>
      </c>
      <c r="C268">
        <v>144.45517278043499</v>
      </c>
    </row>
    <row r="269" spans="1:3" x14ac:dyDescent="0.2">
      <c r="A269" t="s">
        <v>289</v>
      </c>
      <c r="B269">
        <v>141.91</v>
      </c>
      <c r="C269">
        <v>148.01996345029201</v>
      </c>
    </row>
    <row r="270" spans="1:3" x14ac:dyDescent="0.2">
      <c r="A270" t="s">
        <v>290</v>
      </c>
      <c r="B270">
        <v>151.25</v>
      </c>
      <c r="C270">
        <v>148.554259259259</v>
      </c>
    </row>
    <row r="271" spans="1:3" x14ac:dyDescent="0.2">
      <c r="A271" t="s">
        <v>291</v>
      </c>
      <c r="B271">
        <v>160.94999999999999</v>
      </c>
      <c r="C271">
        <v>155.78579532163701</v>
      </c>
    </row>
    <row r="272" spans="1:3" x14ac:dyDescent="0.2">
      <c r="A272" t="s">
        <v>292</v>
      </c>
      <c r="B272">
        <v>142.65</v>
      </c>
      <c r="C272">
        <v>149.06530423280401</v>
      </c>
    </row>
    <row r="273" spans="1:3" x14ac:dyDescent="0.2">
      <c r="A273" t="s">
        <v>293</v>
      </c>
      <c r="B273">
        <v>156.65</v>
      </c>
      <c r="C273">
        <v>152.05980639730601</v>
      </c>
    </row>
    <row r="274" spans="1:3" x14ac:dyDescent="0.2">
      <c r="A274" t="s">
        <v>294</v>
      </c>
      <c r="B274">
        <v>149.47999999999999</v>
      </c>
      <c r="C274">
        <v>152.51656862745099</v>
      </c>
    </row>
    <row r="275" spans="1:3" x14ac:dyDescent="0.2">
      <c r="A275" t="s">
        <v>295</v>
      </c>
      <c r="B275">
        <v>144.74</v>
      </c>
      <c r="C275">
        <v>144.57469674185401</v>
      </c>
    </row>
    <row r="276" spans="1:3" x14ac:dyDescent="0.2">
      <c r="A276" t="s">
        <v>296</v>
      </c>
      <c r="B276">
        <v>148.83000000000001</v>
      </c>
      <c r="C276">
        <v>147.48418588137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E16D6-C1D5-1346-B1F2-D12AC4C01B09}">
  <dimension ref="A1:T44"/>
  <sheetViews>
    <sheetView topLeftCell="A31" workbookViewId="0">
      <selection activeCell="B2" sqref="B2"/>
    </sheetView>
  </sheetViews>
  <sheetFormatPr baseColWidth="10" defaultRowHeight="15" x14ac:dyDescent="0.2"/>
  <sheetData>
    <row r="1" spans="1:20" ht="176" x14ac:dyDescent="0.2">
      <c r="A1" s="1" t="s">
        <v>0</v>
      </c>
      <c r="B1" s="1" t="s">
        <v>1</v>
      </c>
      <c r="C1" s="1" t="s">
        <v>6</v>
      </c>
      <c r="D1" s="1" t="s">
        <v>7</v>
      </c>
      <c r="E1" s="1" t="s">
        <v>8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</row>
    <row r="2" spans="1:20" x14ac:dyDescent="0.2">
      <c r="A2" s="4">
        <v>42005</v>
      </c>
      <c r="B2" s="3">
        <f>+BOP!B78/'Exchange Rate'!$C234</f>
        <v>163024246894.86914</v>
      </c>
      <c r="C2" s="3">
        <f>+BOP!C78/'Exchange Rate'!$C234</f>
        <v>164328002472.58817</v>
      </c>
      <c r="D2" s="3">
        <f>+BOP!D78/'Exchange Rate'!$C234</f>
        <v>39792585298.627861</v>
      </c>
      <c r="E2" s="3">
        <f>+BOP!E78/'Exchange Rate'!$C234</f>
        <v>45895566383.23317</v>
      </c>
      <c r="F2" s="3">
        <f>+BOP!F78/'Exchange Rate'!$C234</f>
        <v>59985596362.309258</v>
      </c>
      <c r="G2" s="3">
        <f>+BOP!G78/'Exchange Rate'!$C234</f>
        <v>17394246094.128643</v>
      </c>
      <c r="H2" s="3">
        <f>+BOP!H78/'Exchange Rate'!$C234</f>
        <v>3840473869.4407468</v>
      </c>
      <c r="I2" s="3">
        <f>+BOP!I78/'Exchange Rate'!$C234</f>
        <v>7722537230.3433256</v>
      </c>
      <c r="J2" s="3">
        <f>+BOP!J78/'Exchange Rate'!$C234</f>
        <v>32468926813.476524</v>
      </c>
      <c r="K2" s="3">
        <f>+BOP!K78/'Exchange Rate'!$C234</f>
        <v>2724580730.9737639</v>
      </c>
      <c r="L2" s="3">
        <f>+BOP!L78/'Exchange Rate'!$C234</f>
        <v>101869823073.6044</v>
      </c>
      <c r="M2" s="3">
        <f>+BOP!M78/'Exchange Rate'!$C234</f>
        <v>78274814839.410599</v>
      </c>
      <c r="N2" s="3">
        <f>+BOP!N78/'Exchange Rate'!$C234</f>
        <v>54419809727.927055</v>
      </c>
      <c r="O2" s="3">
        <f>+BOP!O78/'Exchange Rate'!$C234</f>
        <v>18597079083.146996</v>
      </c>
      <c r="P2" s="3">
        <f>+BOP!P78/'Exchange Rate'!$C234</f>
        <v>47450013345.677353</v>
      </c>
      <c r="Q2" s="3">
        <f>+BOP!Q78/'Exchange Rate'!$C234</f>
        <v>59677735756.263588</v>
      </c>
      <c r="R2" s="3">
        <f>+BOP!R78/'Exchange Rate'!$C234</f>
        <v>6266801220.6447811</v>
      </c>
      <c r="S2" s="3">
        <f>+BOP!S78/'Exchange Rate'!$C234</f>
        <v>22136845345.66254</v>
      </c>
      <c r="T2" s="3">
        <f>+BOP!T78/'Exchange Rate'!$C234</f>
        <v>-2538320949.082624</v>
      </c>
    </row>
    <row r="3" spans="1:20" x14ac:dyDescent="0.2">
      <c r="A3" s="4">
        <v>42095</v>
      </c>
      <c r="B3" s="3">
        <f>+BOP!B79/'Exchange Rate'!$C235</f>
        <v>155182192544.47864</v>
      </c>
      <c r="C3" s="3">
        <f>+BOP!C79/'Exchange Rate'!$C235</f>
        <v>157891614548.16873</v>
      </c>
      <c r="D3" s="3">
        <f>+BOP!D79/'Exchange Rate'!$C235</f>
        <v>39957479543.339905</v>
      </c>
      <c r="E3" s="3">
        <f>+BOP!E79/'Exchange Rate'!$C235</f>
        <v>44243089925.2444</v>
      </c>
      <c r="F3" s="3">
        <f>+BOP!F79/'Exchange Rate'!$C235</f>
        <v>62113705322.745934</v>
      </c>
      <c r="G3" s="3">
        <f>+BOP!G79/'Exchange Rate'!$C235</f>
        <v>15801335249.38419</v>
      </c>
      <c r="H3" s="3">
        <f>+BOP!H79/'Exchange Rate'!$C235</f>
        <v>3859190900.4219065</v>
      </c>
      <c r="I3" s="3">
        <f>+BOP!I79/'Exchange Rate'!$C235</f>
        <v>8041772529.7914219</v>
      </c>
      <c r="J3" s="3">
        <f>+BOP!J79/'Exchange Rate'!$C235</f>
        <v>35571453812.931969</v>
      </c>
      <c r="K3" s="3">
        <f>+BOP!K79/'Exchange Rate'!$C235</f>
        <v>405889316.537094</v>
      </c>
      <c r="L3" s="3">
        <f>+BOP!L79/'Exchange Rate'!$C235</f>
        <v>26249006836.029213</v>
      </c>
      <c r="M3" s="3">
        <f>+BOP!M79/'Exchange Rate'!$C235</f>
        <v>-5784756070.8007517</v>
      </c>
      <c r="N3" s="3">
        <f>+BOP!N79/'Exchange Rate'!$C235</f>
        <v>34258598586.359203</v>
      </c>
      <c r="O3" s="3">
        <f>+BOP!O79/'Exchange Rate'!$C235</f>
        <v>14726983917.379763</v>
      </c>
      <c r="P3" s="3">
        <f>+BOP!P79/'Exchange Rate'!$C235</f>
        <v>-8009591750.3299923</v>
      </c>
      <c r="Q3" s="3">
        <f>+BOP!Q79/'Exchange Rate'!$C235</f>
        <v>-20511739988.180515</v>
      </c>
      <c r="R3" s="3">
        <f>+BOP!R79/'Exchange Rate'!$C235</f>
        <v>-36755415792.142906</v>
      </c>
      <c r="S3" s="3">
        <f>+BOP!S79/'Exchange Rate'!$C235</f>
        <v>-3712517364.2556772</v>
      </c>
      <c r="T3" s="3">
        <f>+BOP!T79/'Exchange Rate'!$C235</f>
        <v>5600444679.0674829</v>
      </c>
    </row>
    <row r="4" spans="1:20" x14ac:dyDescent="0.2">
      <c r="A4" s="4">
        <v>42186</v>
      </c>
      <c r="B4" s="3">
        <f>+BOP!B80/'Exchange Rate'!$C236</f>
        <v>155079888994.58078</v>
      </c>
      <c r="C4" s="3">
        <f>+BOP!C80/'Exchange Rate'!$C236</f>
        <v>160026492146.60419</v>
      </c>
      <c r="D4" s="3">
        <f>+BOP!D80/'Exchange Rate'!$C236</f>
        <v>41880781560.334175</v>
      </c>
      <c r="E4" s="3">
        <f>+BOP!E80/'Exchange Rate'!$C236</f>
        <v>43839941651.674042</v>
      </c>
      <c r="F4" s="3">
        <f>+BOP!F80/'Exchange Rate'!$C236</f>
        <v>61629082133.769379</v>
      </c>
      <c r="G4" s="3">
        <f>+BOP!G80/'Exchange Rate'!$C236</f>
        <v>18181528317.379787</v>
      </c>
      <c r="H4" s="3">
        <f>+BOP!H80/'Exchange Rate'!$C236</f>
        <v>4724683663.6434517</v>
      </c>
      <c r="I4" s="3">
        <f>+BOP!I80/'Exchange Rate'!$C236</f>
        <v>9224751093.8385983</v>
      </c>
      <c r="J4" s="3">
        <f>+BOP!J80/'Exchange Rate'!$C236</f>
        <v>34186774017.112907</v>
      </c>
      <c r="K4" s="3">
        <f>+BOP!K80/'Exchange Rate'!$C236</f>
        <v>-3177190854.776166</v>
      </c>
      <c r="L4" s="3">
        <f>+BOP!L80/'Exchange Rate'!$C236</f>
        <v>87738817621.595535</v>
      </c>
      <c r="M4" s="3">
        <f>+BOP!M80/'Exchange Rate'!$C236</f>
        <v>37212347547.483627</v>
      </c>
      <c r="N4" s="3">
        <f>+BOP!N80/'Exchange Rate'!$C236</f>
        <v>49701055178.13427</v>
      </c>
      <c r="O4" s="3">
        <f>+BOP!O80/'Exchange Rate'!$C236</f>
        <v>-16879622392.880461</v>
      </c>
      <c r="P4" s="3">
        <f>+BOP!P80/'Exchange Rate'!$C236</f>
        <v>38037762443.461258</v>
      </c>
      <c r="Q4" s="3">
        <f>+BOP!Q80/'Exchange Rate'!$C236</f>
        <v>54091969940.36409</v>
      </c>
      <c r="R4" s="3">
        <f>+BOP!R80/'Exchange Rate'!$C236</f>
        <v>-2132291541.4861999</v>
      </c>
      <c r="S4" s="3">
        <f>+BOP!S80/'Exchange Rate'!$C236</f>
        <v>44708600477.327309</v>
      </c>
      <c r="T4" s="3">
        <f>+BOP!T80/'Exchange Rate'!$C236</f>
        <v>-264767045.58748025</v>
      </c>
    </row>
    <row r="5" spans="1:20" x14ac:dyDescent="0.2">
      <c r="A5" s="4">
        <v>42278</v>
      </c>
      <c r="B5" s="3">
        <f>+BOP!B81/'Exchange Rate'!$C237</f>
        <v>149386905897.33218</v>
      </c>
      <c r="C5" s="3">
        <f>+BOP!C81/'Exchange Rate'!$C237</f>
        <v>147860036005.68851</v>
      </c>
      <c r="D5" s="3">
        <f>+BOP!D81/'Exchange Rate'!$C237</f>
        <v>40876323383.343109</v>
      </c>
      <c r="E5" s="3">
        <f>+BOP!E81/'Exchange Rate'!$C237</f>
        <v>44535257352.495102</v>
      </c>
      <c r="F5" s="3">
        <f>+BOP!F81/'Exchange Rate'!$C237</f>
        <v>64338298136.894997</v>
      </c>
      <c r="G5" s="3">
        <f>+BOP!G81/'Exchange Rate'!$C237</f>
        <v>19950137269.526657</v>
      </c>
      <c r="H5" s="3">
        <f>+BOP!H81/'Exchange Rate'!$C237</f>
        <v>4378777002.5746393</v>
      </c>
      <c r="I5" s="3">
        <f>+BOP!I81/'Exchange Rate'!$C237</f>
        <v>8237337053.6447773</v>
      </c>
      <c r="J5" s="3">
        <f>+BOP!J81/'Exchange Rate'!$C237</f>
        <v>36188450904.003822</v>
      </c>
      <c r="K5" s="3">
        <f>+BOP!K81/'Exchange Rate'!$C237</f>
        <v>5282734197.1444807</v>
      </c>
      <c r="L5" s="3">
        <f>+BOP!L81/'Exchange Rate'!$C237</f>
        <v>90039834158.242691</v>
      </c>
      <c r="M5" s="3">
        <f>+BOP!M81/'Exchange Rate'!$C237</f>
        <v>64067101156.067879</v>
      </c>
      <c r="N5" s="3">
        <f>+BOP!N81/'Exchange Rate'!$C237</f>
        <v>28377548640.206615</v>
      </c>
      <c r="O5" s="3">
        <f>+BOP!O81/'Exchange Rate'!$C237</f>
        <v>-5019082920.9100399</v>
      </c>
      <c r="P5" s="3">
        <f>+BOP!P81/'Exchange Rate'!$C237</f>
        <v>61662285518.036072</v>
      </c>
      <c r="Q5" s="3">
        <f>+BOP!Q81/'Exchange Rate'!$C237</f>
        <v>69086184076.977921</v>
      </c>
      <c r="R5" s="3">
        <f>+BOP!R81/'Exchange Rate'!$C237</f>
        <v>-9900481933.8174286</v>
      </c>
      <c r="S5" s="3">
        <f>+BOP!S81/'Exchange Rate'!$C237</f>
        <v>1855506599.1320007</v>
      </c>
      <c r="T5" s="3">
        <f>+BOP!T81/'Exchange Rate'!$C237</f>
        <v>2306164362.6432929</v>
      </c>
    </row>
    <row r="6" spans="1:20" x14ac:dyDescent="0.2">
      <c r="A6" s="4">
        <v>42370</v>
      </c>
      <c r="B6" s="3">
        <f>+BOP!B82/'Exchange Rate'!$C238</f>
        <v>148334899903.85876</v>
      </c>
      <c r="C6" s="3">
        <f>+BOP!C82/'Exchange Rate'!$C238</f>
        <v>140393660691.09796</v>
      </c>
      <c r="D6" s="3">
        <f>+BOP!D82/'Exchange Rate'!$C238</f>
        <v>42100948273.306015</v>
      </c>
      <c r="E6" s="3">
        <f>+BOP!E82/'Exchange Rate'!$C238</f>
        <v>43120103264.341515</v>
      </c>
      <c r="F6" s="3">
        <f>+BOP!F82/'Exchange Rate'!$C238</f>
        <v>63157545231.105576</v>
      </c>
      <c r="G6" s="3">
        <f>+BOP!G82/'Exchange Rate'!$C238</f>
        <v>19511626489.634712</v>
      </c>
      <c r="H6" s="3">
        <f>+BOP!H82/'Exchange Rate'!$C238</f>
        <v>4119640020.9805179</v>
      </c>
      <c r="I6" s="3">
        <f>+BOP!I82/'Exchange Rate'!$C238</f>
        <v>8685655237.5042057</v>
      </c>
      <c r="J6" s="3">
        <f>+BOP!J82/'Exchange Rate'!$C238</f>
        <v>42437270967.398491</v>
      </c>
      <c r="K6" s="3">
        <f>+BOP!K82/'Exchange Rate'!$C238</f>
        <v>11130259617.816463</v>
      </c>
      <c r="L6" s="3">
        <f>+BOP!L82/'Exchange Rate'!$C238</f>
        <v>117390178882.37065</v>
      </c>
      <c r="M6" s="3">
        <f>+BOP!M82/'Exchange Rate'!$C238</f>
        <v>-28204070766.19466</v>
      </c>
      <c r="N6" s="3">
        <f>+BOP!N82/'Exchange Rate'!$C238</f>
        <v>35382893449.271759</v>
      </c>
      <c r="O6" s="3">
        <f>+BOP!O82/'Exchange Rate'!$C238</f>
        <v>-40219989963.407913</v>
      </c>
      <c r="P6" s="3">
        <f>+BOP!P82/'Exchange Rate'!$C238</f>
        <v>82007285433.098907</v>
      </c>
      <c r="Q6" s="3">
        <f>+BOP!Q82/'Exchange Rate'!$C238</f>
        <v>12015919197.213257</v>
      </c>
      <c r="R6" s="3">
        <f>+BOP!R82/'Exchange Rate'!$C238</f>
        <v>3731980280.1946416</v>
      </c>
      <c r="S6" s="3">
        <f>+BOP!S82/'Exchange Rate'!$C238</f>
        <v>97685983186.51532</v>
      </c>
      <c r="T6" s="3">
        <f>+BOP!T82/'Exchange Rate'!$C238</f>
        <v>-2769279451.9404764</v>
      </c>
    </row>
    <row r="7" spans="1:20" x14ac:dyDescent="0.2">
      <c r="A7" s="4">
        <v>42461</v>
      </c>
      <c r="B7" s="3">
        <f>+BOP!B83/'Exchange Rate'!$C239</f>
        <v>156875228089.14905</v>
      </c>
      <c r="C7" s="3">
        <f>+BOP!C83/'Exchange Rate'!$C239</f>
        <v>144600161906.57434</v>
      </c>
      <c r="D7" s="3">
        <f>+BOP!D83/'Exchange Rate'!$C239</f>
        <v>42930291547.32045</v>
      </c>
      <c r="E7" s="3">
        <f>+BOP!E83/'Exchange Rate'!$C239</f>
        <v>45934124271.243431</v>
      </c>
      <c r="F7" s="3">
        <f>+BOP!F83/'Exchange Rate'!$C239</f>
        <v>66284921077.956825</v>
      </c>
      <c r="G7" s="3">
        <f>+BOP!G83/'Exchange Rate'!$C239</f>
        <v>22452841105.759624</v>
      </c>
      <c r="H7" s="3">
        <f>+BOP!H83/'Exchange Rate'!$C239</f>
        <v>4371018684.1894035</v>
      </c>
      <c r="I7" s="3">
        <f>+BOP!I83/'Exchange Rate'!$C239</f>
        <v>9598900334.6898232</v>
      </c>
      <c r="J7" s="3">
        <f>+BOP!J83/'Exchange Rate'!$C239</f>
        <v>33039446457.303459</v>
      </c>
      <c r="K7" s="3">
        <f>+BOP!K83/'Exchange Rate'!$C239</f>
        <v>14691428874.211142</v>
      </c>
      <c r="L7" s="3">
        <f>+BOP!L83/'Exchange Rate'!$C239</f>
        <v>64830069514.469849</v>
      </c>
      <c r="M7" s="3">
        <f>+BOP!M83/'Exchange Rate'!$C239</f>
        <v>-9232983168.081871</v>
      </c>
      <c r="N7" s="3">
        <f>+BOP!N83/'Exchange Rate'!$C239</f>
        <v>5312757546.1060896</v>
      </c>
      <c r="O7" s="3">
        <f>+BOP!O83/'Exchange Rate'!$C239</f>
        <v>-15779512365.771467</v>
      </c>
      <c r="P7" s="3">
        <f>+BOP!P83/'Exchange Rate'!$C239</f>
        <v>59517311968.363754</v>
      </c>
      <c r="Q7" s="3">
        <f>+BOP!Q83/'Exchange Rate'!$C239</f>
        <v>6546529197.6895962</v>
      </c>
      <c r="R7" s="3">
        <f>+BOP!R83/'Exchange Rate'!$C239</f>
        <v>87887004992.48204</v>
      </c>
      <c r="S7" s="3">
        <f>+BOP!S83/'Exchange Rate'!$C239</f>
        <v>100426470148.97949</v>
      </c>
      <c r="T7" s="3">
        <f>+BOP!T83/'Exchange Rate'!$C239</f>
        <v>3227141844.9339781</v>
      </c>
    </row>
    <row r="8" spans="1:20" x14ac:dyDescent="0.2">
      <c r="A8" s="4">
        <v>42552</v>
      </c>
      <c r="B8" s="3">
        <f>+BOP!B84/'Exchange Rate'!$C240</f>
        <v>164766998634.19177</v>
      </c>
      <c r="C8" s="3">
        <f>+BOP!C84/'Exchange Rate'!$C240</f>
        <v>151099512946.80392</v>
      </c>
      <c r="D8" s="3">
        <f>+BOP!D84/'Exchange Rate'!$C240</f>
        <v>45561949181.982208</v>
      </c>
      <c r="E8" s="3">
        <f>+BOP!E84/'Exchange Rate'!$C240</f>
        <v>48754053367.686195</v>
      </c>
      <c r="F8" s="3">
        <f>+BOP!F84/'Exchange Rate'!$C240</f>
        <v>68681672362.126091</v>
      </c>
      <c r="G8" s="3">
        <f>+BOP!G84/'Exchange Rate'!$C240</f>
        <v>23549839660.526833</v>
      </c>
      <c r="H8" s="3">
        <f>+BOP!H84/'Exchange Rate'!$C240</f>
        <v>4428600855.7693338</v>
      </c>
      <c r="I8" s="3">
        <f>+BOP!I84/'Exchange Rate'!$C240</f>
        <v>10031861428.489342</v>
      </c>
      <c r="J8" s="3">
        <f>+BOP!J84/'Exchange Rate'!$C240</f>
        <v>56888507461.804131</v>
      </c>
      <c r="K8" s="3">
        <f>+BOP!K84/'Exchange Rate'!$C240</f>
        <v>6334319365.1453934</v>
      </c>
      <c r="L8" s="3">
        <f>+BOP!L84/'Exchange Rate'!$C240</f>
        <v>96076921418.701385</v>
      </c>
      <c r="M8" s="3">
        <f>+BOP!M84/'Exchange Rate'!$C240</f>
        <v>41194050989.981087</v>
      </c>
      <c r="N8" s="3">
        <f>+BOP!N84/'Exchange Rate'!$C240</f>
        <v>26675665770.095371</v>
      </c>
      <c r="O8" s="3">
        <f>+BOP!O84/'Exchange Rate'!$C240</f>
        <v>5594862100.9291153</v>
      </c>
      <c r="P8" s="3">
        <f>+BOP!P84/'Exchange Rate'!$C240</f>
        <v>69401255648.606003</v>
      </c>
      <c r="Q8" s="3">
        <f>+BOP!Q84/'Exchange Rate'!$C240</f>
        <v>35599188889.051971</v>
      </c>
      <c r="R8" s="3">
        <f>+BOP!R84/'Exchange Rate'!$C240</f>
        <v>2249691952.0766649</v>
      </c>
      <c r="S8" s="3">
        <f>+BOP!S84/'Exchange Rate'!$C240</f>
        <v>-3399436742.028677</v>
      </c>
      <c r="T8" s="3">
        <f>+BOP!T84/'Exchange Rate'!$C240</f>
        <v>-3568407747.611352</v>
      </c>
    </row>
    <row r="9" spans="1:20" x14ac:dyDescent="0.2">
      <c r="A9" s="4">
        <v>42644</v>
      </c>
      <c r="B9" s="3">
        <f>+BOP!B85/'Exchange Rate'!$C241</f>
        <v>162994003969.01352</v>
      </c>
      <c r="C9" s="3">
        <f>+BOP!C85/'Exchange Rate'!$C241</f>
        <v>148886745169.45209</v>
      </c>
      <c r="D9" s="3">
        <f>+BOP!D85/'Exchange Rate'!$C241</f>
        <v>44866339578.619057</v>
      </c>
      <c r="E9" s="3">
        <f>+BOP!E85/'Exchange Rate'!$C241</f>
        <v>48518814512.030441</v>
      </c>
      <c r="F9" s="3">
        <f>+BOP!F85/'Exchange Rate'!$C241</f>
        <v>66446412819.540268</v>
      </c>
      <c r="G9" s="3">
        <f>+BOP!G85/'Exchange Rate'!$C241</f>
        <v>23648378420.086845</v>
      </c>
      <c r="H9" s="3">
        <f>+BOP!H85/'Exchange Rate'!$C241</f>
        <v>4947888446.7221651</v>
      </c>
      <c r="I9" s="3">
        <f>+BOP!I85/'Exchange Rate'!$C241</f>
        <v>9424039990.217556</v>
      </c>
      <c r="J9" s="3">
        <f>+BOP!J85/'Exchange Rate'!$C241</f>
        <v>46282136583.827293</v>
      </c>
      <c r="K9" s="3">
        <f>+BOP!K85/'Exchange Rate'!$C241</f>
        <v>8873342738.7171993</v>
      </c>
      <c r="L9" s="3">
        <f>+BOP!L85/'Exchange Rate'!$C241</f>
        <v>21070273281.316319</v>
      </c>
      <c r="M9" s="3">
        <f>+BOP!M85/'Exchange Rate'!$C241</f>
        <v>28369421003.465626</v>
      </c>
      <c r="N9" s="3">
        <f>+BOP!N85/'Exchange Rate'!$C241</f>
        <v>15357864297.08091</v>
      </c>
      <c r="O9" s="3">
        <f>+BOP!O85/'Exchange Rate'!$C241</f>
        <v>5938078319.7184696</v>
      </c>
      <c r="P9" s="3">
        <f>+BOP!P85/'Exchange Rate'!$C241</f>
        <v>5712408984.2354078</v>
      </c>
      <c r="Q9" s="3">
        <f>+BOP!Q85/'Exchange Rate'!$C241</f>
        <v>22431342683.747154</v>
      </c>
      <c r="R9" s="3">
        <f>+BOP!R85/'Exchange Rate'!$C241</f>
        <v>42651121460.79248</v>
      </c>
      <c r="S9" s="3">
        <f>+BOP!S85/'Exchange Rate'!$C241</f>
        <v>61324080359.624863</v>
      </c>
      <c r="T9" s="3">
        <f>+BOP!T85/'Exchange Rate'!$C241</f>
        <v>-2216971728.7608275</v>
      </c>
    </row>
    <row r="10" spans="1:20" x14ac:dyDescent="0.2">
      <c r="A10" s="4">
        <v>42736</v>
      </c>
      <c r="B10" s="3">
        <f>+BOP!B86/'Exchange Rate'!$C242</f>
        <v>168190628589.3046</v>
      </c>
      <c r="C10" s="3">
        <f>+BOP!C86/'Exchange Rate'!$C242</f>
        <v>155620110687.72281</v>
      </c>
      <c r="D10" s="3">
        <f>+BOP!D86/'Exchange Rate'!$C242</f>
        <v>43881935881.195869</v>
      </c>
      <c r="E10" s="3">
        <f>+BOP!E86/'Exchange Rate'!$C242</f>
        <v>47039083229.905609</v>
      </c>
      <c r="F10" s="3">
        <f>+BOP!F86/'Exchange Rate'!$C242</f>
        <v>68605880289.926292</v>
      </c>
      <c r="G10" s="3">
        <f>+BOP!G86/'Exchange Rate'!$C242</f>
        <v>21189229216.454166</v>
      </c>
      <c r="H10" s="3">
        <f>+BOP!H86/'Exchange Rate'!$C242</f>
        <v>4841813465.3297987</v>
      </c>
      <c r="I10" s="3">
        <f>+BOP!I86/'Exchange Rate'!$C242</f>
        <v>9103878569.9283504</v>
      </c>
      <c r="J10" s="3">
        <f>+BOP!J86/'Exchange Rate'!$C242</f>
        <v>61120006207.679405</v>
      </c>
      <c r="K10" s="3">
        <f>+BOP!K86/'Exchange Rate'!$C242</f>
        <v>3746748598.2596021</v>
      </c>
      <c r="L10" s="3">
        <f>+BOP!L86/'Exchange Rate'!$C242</f>
        <v>-27010789978.738281</v>
      </c>
      <c r="M10" s="3">
        <f>+BOP!M86/'Exchange Rate'!$C242</f>
        <v>40425645354.914429</v>
      </c>
      <c r="N10" s="3">
        <f>+BOP!N86/'Exchange Rate'!$C242</f>
        <v>7630259371.6494036</v>
      </c>
      <c r="O10" s="3">
        <f>+BOP!O86/'Exchange Rate'!$C242</f>
        <v>-1020724204.2449312</v>
      </c>
      <c r="P10" s="3">
        <f>+BOP!P86/'Exchange Rate'!$C242</f>
        <v>-34641049350.387688</v>
      </c>
      <c r="Q10" s="3">
        <f>+BOP!Q86/'Exchange Rate'!$C242</f>
        <v>41446369559.159363</v>
      </c>
      <c r="R10" s="3">
        <f>+BOP!R86/'Exchange Rate'!$C242</f>
        <v>-32187321438.045605</v>
      </c>
      <c r="S10" s="3">
        <f>+BOP!S86/'Exchange Rate'!$C242</f>
        <v>-63449338764.718964</v>
      </c>
      <c r="T10" s="3">
        <f>+BOP!T86/'Exchange Rate'!$C242</f>
        <v>7292046341.0712919</v>
      </c>
    </row>
    <row r="11" spans="1:20" x14ac:dyDescent="0.2">
      <c r="A11" s="4">
        <v>42826</v>
      </c>
      <c r="B11" s="3">
        <f>+BOP!B87/'Exchange Rate'!$C243</f>
        <v>168954002282.0722</v>
      </c>
      <c r="C11" s="3">
        <f>+BOP!C87/'Exchange Rate'!$C243</f>
        <v>160644010445.09158</v>
      </c>
      <c r="D11" s="3">
        <f>+BOP!D87/'Exchange Rate'!$C243</f>
        <v>46849015960.200195</v>
      </c>
      <c r="E11" s="3">
        <f>+BOP!E87/'Exchange Rate'!$C243</f>
        <v>47781538365.223465</v>
      </c>
      <c r="F11" s="3">
        <f>+BOP!F87/'Exchange Rate'!$C243</f>
        <v>68119299951.322647</v>
      </c>
      <c r="G11" s="3">
        <f>+BOP!G87/'Exchange Rate'!$C243</f>
        <v>24500728459.913872</v>
      </c>
      <c r="H11" s="3">
        <f>+BOP!H87/'Exchange Rate'!$C243</f>
        <v>5094589682.9182281</v>
      </c>
      <c r="I11" s="3">
        <f>+BOP!I87/'Exchange Rate'!$C243</f>
        <v>9703240642.0126381</v>
      </c>
      <c r="J11" s="3">
        <f>+BOP!J87/'Exchange Rate'!$C243</f>
        <v>39097155550.18763</v>
      </c>
      <c r="K11" s="3">
        <f>+BOP!K87/'Exchange Rate'!$C243</f>
        <v>5529954880.1974945</v>
      </c>
      <c r="L11" s="3">
        <f>+BOP!L87/'Exchange Rate'!$C243</f>
        <v>36084154392.405144</v>
      </c>
      <c r="M11" s="3">
        <f>+BOP!M87/'Exchange Rate'!$C243</f>
        <v>15462659623.452921</v>
      </c>
      <c r="N11" s="3">
        <f>+BOP!N87/'Exchange Rate'!$C243</f>
        <v>26613810914.70647</v>
      </c>
      <c r="O11" s="3">
        <f>+BOP!O87/'Exchange Rate'!$C243</f>
        <v>3286981393.0911007</v>
      </c>
      <c r="P11" s="3">
        <f>+BOP!P87/'Exchange Rate'!$C243</f>
        <v>9470343477.6986732</v>
      </c>
      <c r="Q11" s="3">
        <f>+BOP!Q87/'Exchange Rate'!$C243</f>
        <v>12175678230.361822</v>
      </c>
      <c r="R11" s="3">
        <f>+BOP!R87/'Exchange Rate'!$C243</f>
        <v>27837043099.137585</v>
      </c>
      <c r="S11" s="3">
        <f>+BOP!S87/'Exchange Rate'!$C243</f>
        <v>39114297076.721603</v>
      </c>
      <c r="T11" s="3">
        <f>+BOP!T87/'Exchange Rate'!$C243</f>
        <v>8652584415.7465019</v>
      </c>
    </row>
    <row r="12" spans="1:20" x14ac:dyDescent="0.2">
      <c r="A12" s="4">
        <v>42917</v>
      </c>
      <c r="B12" s="3">
        <f>+BOP!B88/'Exchange Rate'!$C244</f>
        <v>174587763620.20309</v>
      </c>
      <c r="C12" s="3">
        <f>+BOP!C88/'Exchange Rate'!$C244</f>
        <v>161236839834.67398</v>
      </c>
      <c r="D12" s="3">
        <f>+BOP!D88/'Exchange Rate'!$C244</f>
        <v>47547046601.594894</v>
      </c>
      <c r="E12" s="3">
        <f>+BOP!E88/'Exchange Rate'!$C244</f>
        <v>49605341502.032455</v>
      </c>
      <c r="F12" s="3">
        <f>+BOP!F88/'Exchange Rate'!$C244</f>
        <v>71962237187.916962</v>
      </c>
      <c r="G12" s="3">
        <f>+BOP!G88/'Exchange Rate'!$C244</f>
        <v>22077425963.880337</v>
      </c>
      <c r="H12" s="3">
        <f>+BOP!H88/'Exchange Rate'!$C244</f>
        <v>5055925294.421731</v>
      </c>
      <c r="I12" s="3">
        <f>+BOP!I88/'Exchange Rate'!$C244</f>
        <v>10042276857.461044</v>
      </c>
      <c r="J12" s="3">
        <f>+BOP!J88/'Exchange Rate'!$C244</f>
        <v>35393525997.82309</v>
      </c>
      <c r="K12" s="3">
        <f>+BOP!K88/'Exchange Rate'!$C244</f>
        <v>1482769773.3070297</v>
      </c>
      <c r="L12" s="3">
        <f>+BOP!L88/'Exchange Rate'!$C244</f>
        <v>61185865183.920105</v>
      </c>
      <c r="M12" s="3">
        <f>+BOP!M88/'Exchange Rate'!$C244</f>
        <v>58479076619.654175</v>
      </c>
      <c r="N12" s="3">
        <f>+BOP!N88/'Exchange Rate'!$C244</f>
        <v>27876809683.67065</v>
      </c>
      <c r="O12" s="3">
        <f>+BOP!O88/'Exchange Rate'!$C244</f>
        <v>6225338364.5270977</v>
      </c>
      <c r="P12" s="3">
        <f>+BOP!P88/'Exchange Rate'!$C244</f>
        <v>33309055500.249454</v>
      </c>
      <c r="Q12" s="3">
        <f>+BOP!Q88/'Exchange Rate'!$C244</f>
        <v>52253738255.127075</v>
      </c>
      <c r="R12" s="3">
        <f>+BOP!R88/'Exchange Rate'!$C244</f>
        <v>58763325399.873413</v>
      </c>
      <c r="S12" s="3">
        <f>+BOP!S88/'Exchange Rate'!$C244</f>
        <v>67318381130.013405</v>
      </c>
      <c r="T12" s="3">
        <f>+BOP!T88/'Exchange Rate'!$C244</f>
        <v>6382634941.9411688</v>
      </c>
    </row>
    <row r="13" spans="1:20" x14ac:dyDescent="0.2">
      <c r="A13" s="4">
        <v>43009</v>
      </c>
      <c r="B13" s="3">
        <f>+BOP!B89/'Exchange Rate'!$C245</f>
        <v>175140751308.63095</v>
      </c>
      <c r="C13" s="3">
        <f>+BOP!C89/'Exchange Rate'!$C245</f>
        <v>165125464625.53671</v>
      </c>
      <c r="D13" s="3">
        <f>+BOP!D89/'Exchange Rate'!$C245</f>
        <v>49064788106.325165</v>
      </c>
      <c r="E13" s="3">
        <f>+BOP!E89/'Exchange Rate'!$C245</f>
        <v>49170277614.703163</v>
      </c>
      <c r="F13" s="3">
        <f>+BOP!F89/'Exchange Rate'!$C245</f>
        <v>70004919902.45163</v>
      </c>
      <c r="G13" s="3">
        <f>+BOP!G89/'Exchange Rate'!$C245</f>
        <v>24326622674.190159</v>
      </c>
      <c r="H13" s="3">
        <f>+BOP!H89/'Exchange Rate'!$C245</f>
        <v>5088940685.1503563</v>
      </c>
      <c r="I13" s="3">
        <f>+BOP!I89/'Exchange Rate'!$C245</f>
        <v>10123839488.705299</v>
      </c>
      <c r="J13" s="3">
        <f>+BOP!J89/'Exchange Rate'!$C245</f>
        <v>38156815624.984924</v>
      </c>
      <c r="K13" s="3">
        <f>+BOP!K89/'Exchange Rate'!$C245</f>
        <v>8054366926.972929</v>
      </c>
      <c r="L13" s="3">
        <f>+BOP!L89/'Exchange Rate'!$C245</f>
        <v>33002448600.89537</v>
      </c>
      <c r="M13" s="3">
        <f>+BOP!M89/'Exchange Rate'!$C245</f>
        <v>38142784846.816963</v>
      </c>
      <c r="N13" s="3">
        <f>+BOP!N89/'Exchange Rate'!$C245</f>
        <v>38852203669.169083</v>
      </c>
      <c r="O13" s="3">
        <f>+BOP!O89/'Exchange Rate'!$C245</f>
        <v>7947557838.6327944</v>
      </c>
      <c r="P13" s="3">
        <f>+BOP!P89/'Exchange Rate'!$C245</f>
        <v>-5849755068.2737131</v>
      </c>
      <c r="Q13" s="3">
        <f>+BOP!Q89/'Exchange Rate'!$C245</f>
        <v>30195227008.184174</v>
      </c>
      <c r="R13" s="3">
        <f>+BOP!R89/'Exchange Rate'!$C245</f>
        <v>-47718032934.16217</v>
      </c>
      <c r="S13" s="3">
        <f>+BOP!S89/'Exchange Rate'!$C245</f>
        <v>-44153458450.623726</v>
      </c>
      <c r="T13" s="3">
        <f>+BOP!T89/'Exchange Rate'!$C245</f>
        <v>1360281330.7430677</v>
      </c>
    </row>
    <row r="14" spans="1:20" x14ac:dyDescent="0.2">
      <c r="A14" s="4">
        <v>43101</v>
      </c>
      <c r="B14" s="3">
        <f>+BOP!B90/'Exchange Rate'!$C246</f>
        <v>187592511078.8717</v>
      </c>
      <c r="C14" s="3">
        <f>+BOP!C90/'Exchange Rate'!$C246</f>
        <v>180351067048.70828</v>
      </c>
      <c r="D14" s="3">
        <f>+BOP!D90/'Exchange Rate'!$C246</f>
        <v>49470192583.862007</v>
      </c>
      <c r="E14" s="3">
        <f>+BOP!E90/'Exchange Rate'!$C246</f>
        <v>50539510013.911201</v>
      </c>
      <c r="F14" s="3">
        <f>+BOP!F90/'Exchange Rate'!$C246</f>
        <v>74423989157.480881</v>
      </c>
      <c r="G14" s="3">
        <f>+BOP!G90/'Exchange Rate'!$C246</f>
        <v>27234139131.631004</v>
      </c>
      <c r="H14" s="3">
        <f>+BOP!H90/'Exchange Rate'!$C246</f>
        <v>5141009936.3980169</v>
      </c>
      <c r="I14" s="3">
        <f>+BOP!I90/'Exchange Rate'!$C246</f>
        <v>10152971391.242659</v>
      </c>
      <c r="J14" s="3">
        <f>+BOP!J90/'Exchange Rate'!$C246</f>
        <v>38259329289.344688</v>
      </c>
      <c r="K14" s="3">
        <f>+BOP!K90/'Exchange Rate'!$C246</f>
        <v>2896921254.6478324</v>
      </c>
      <c r="L14" s="3">
        <f>+BOP!L90/'Exchange Rate'!$C246</f>
        <v>21837182388.094421</v>
      </c>
      <c r="M14" s="3">
        <f>+BOP!M90/'Exchange Rate'!$C246</f>
        <v>-23408585407.682686</v>
      </c>
      <c r="N14" s="3">
        <f>+BOP!N90/'Exchange Rate'!$C246</f>
        <v>14351222601.67498</v>
      </c>
      <c r="O14" s="3">
        <f>+BOP!O90/'Exchange Rate'!$C246</f>
        <v>-16184394881.661236</v>
      </c>
      <c r="P14" s="3">
        <f>+BOP!P90/'Exchange Rate'!$C246</f>
        <v>7485959786.4194403</v>
      </c>
      <c r="Q14" s="3">
        <f>+BOP!Q90/'Exchange Rate'!$C246</f>
        <v>-7224190526.0214481</v>
      </c>
      <c r="R14" s="3">
        <f>+BOP!R90/'Exchange Rate'!$C246</f>
        <v>107808109469.72459</v>
      </c>
      <c r="S14" s="3">
        <f>+BOP!S90/'Exchange Rate'!$C246</f>
        <v>129394799105.86893</v>
      </c>
      <c r="T14" s="3">
        <f>+BOP!T90/'Exchange Rate'!$C246</f>
        <v>4136168304.4457512</v>
      </c>
    </row>
    <row r="15" spans="1:20" x14ac:dyDescent="0.2">
      <c r="A15" s="4">
        <v>43191</v>
      </c>
      <c r="B15" s="3">
        <f>+BOP!B91/'Exchange Rate'!$C247</f>
        <v>187623091228.01337</v>
      </c>
      <c r="C15" s="3">
        <f>+BOP!C91/'Exchange Rate'!$C247</f>
        <v>177190750605.98798</v>
      </c>
      <c r="D15" s="3">
        <f>+BOP!D91/'Exchange Rate'!$C247</f>
        <v>48936034452.141159</v>
      </c>
      <c r="E15" s="3">
        <f>+BOP!E91/'Exchange Rate'!$C247</f>
        <v>52657686682.023788</v>
      </c>
      <c r="F15" s="3">
        <f>+BOP!F91/'Exchange Rate'!$C247</f>
        <v>76966439191.867279</v>
      </c>
      <c r="G15" s="3">
        <f>+BOP!G91/'Exchange Rate'!$C247</f>
        <v>27944083059.187046</v>
      </c>
      <c r="H15" s="3">
        <f>+BOP!H91/'Exchange Rate'!$C247</f>
        <v>5357194176.9982014</v>
      </c>
      <c r="I15" s="3">
        <f>+BOP!I91/'Exchange Rate'!$C247</f>
        <v>10142428860.05475</v>
      </c>
      <c r="J15" s="3">
        <f>+BOP!J91/'Exchange Rate'!$C247</f>
        <v>39204821077.60096</v>
      </c>
      <c r="K15" s="3">
        <f>+BOP!K91/'Exchange Rate'!$C247</f>
        <v>8448837092.489254</v>
      </c>
      <c r="L15" s="3">
        <f>+BOP!L91/'Exchange Rate'!$C247</f>
        <v>55778264093.642555</v>
      </c>
      <c r="M15" s="3">
        <f>+BOP!M91/'Exchange Rate'!$C247</f>
        <v>36843745637.78495</v>
      </c>
      <c r="N15" s="3">
        <f>+BOP!N91/'Exchange Rate'!$C247</f>
        <v>34026863655.576199</v>
      </c>
      <c r="O15" s="3">
        <f>+BOP!O91/'Exchange Rate'!$C247</f>
        <v>-16386779534.727938</v>
      </c>
      <c r="P15" s="3">
        <f>+BOP!P91/'Exchange Rate'!$C247</f>
        <v>21751400438.066353</v>
      </c>
      <c r="Q15" s="3">
        <f>+BOP!Q91/'Exchange Rate'!$C247</f>
        <v>53230525172.512894</v>
      </c>
      <c r="R15" s="3">
        <f>+BOP!R91/'Exchange Rate'!$C247</f>
        <v>32610134640.089848</v>
      </c>
      <c r="S15" s="3">
        <f>+BOP!S91/'Exchange Rate'!$C247</f>
        <v>42155692094.457985</v>
      </c>
      <c r="T15" s="3">
        <f>+BOP!T91/'Exchange Rate'!$C247</f>
        <v>11816755102.166016</v>
      </c>
    </row>
    <row r="16" spans="1:20" x14ac:dyDescent="0.2">
      <c r="A16" s="4">
        <v>43282</v>
      </c>
      <c r="B16" s="3">
        <f>+BOP!B92/'Exchange Rate'!$C248</f>
        <v>182049670314.79132</v>
      </c>
      <c r="C16" s="3">
        <f>+BOP!C92/'Exchange Rate'!$C248</f>
        <v>182390651458.66376</v>
      </c>
      <c r="D16" s="3">
        <f>+BOP!D92/'Exchange Rate'!$C248</f>
        <v>48060250211.199951</v>
      </c>
      <c r="E16" s="3">
        <f>+BOP!E92/'Exchange Rate'!$C248</f>
        <v>49846301637.999138</v>
      </c>
      <c r="F16" s="3">
        <f>+BOP!F92/'Exchange Rate'!$C248</f>
        <v>75761564563.426529</v>
      </c>
      <c r="G16" s="3">
        <f>+BOP!G92/'Exchange Rate'!$C248</f>
        <v>26938796783.131866</v>
      </c>
      <c r="H16" s="3">
        <f>+BOP!H92/'Exchange Rate'!$C248</f>
        <v>5155297072.1698895</v>
      </c>
      <c r="I16" s="3">
        <f>+BOP!I92/'Exchange Rate'!$C248</f>
        <v>9764597346.1985588</v>
      </c>
      <c r="J16" s="3">
        <f>+BOP!J92/'Exchange Rate'!$C248</f>
        <v>42046474728.127365</v>
      </c>
      <c r="K16" s="3">
        <f>+BOP!K92/'Exchange Rate'!$C248</f>
        <v>8110454648.7776737</v>
      </c>
      <c r="L16" s="3">
        <f>+BOP!L92/'Exchange Rate'!$C248</f>
        <v>65953261514.463165</v>
      </c>
      <c r="M16" s="3">
        <f>+BOP!M92/'Exchange Rate'!$C248</f>
        <v>21615442517.102413</v>
      </c>
      <c r="N16" s="3">
        <f>+BOP!N92/'Exchange Rate'!$C248</f>
        <v>31278174318.799995</v>
      </c>
      <c r="O16" s="3">
        <f>+BOP!O92/'Exchange Rate'!$C248</f>
        <v>2981263616.8297067</v>
      </c>
      <c r="P16" s="3">
        <f>+BOP!P92/'Exchange Rate'!$C248</f>
        <v>34675087195.66317</v>
      </c>
      <c r="Q16" s="3">
        <f>+BOP!Q92/'Exchange Rate'!$C248</f>
        <v>18634178900.272709</v>
      </c>
      <c r="R16" s="3">
        <f>+BOP!R92/'Exchange Rate'!$C248</f>
        <v>31969436296.764557</v>
      </c>
      <c r="S16" s="3">
        <f>+BOP!S92/'Exchange Rate'!$C248</f>
        <v>90096000029.561844</v>
      </c>
      <c r="T16" s="3">
        <f>+BOP!T92/'Exchange Rate'!$C248</f>
        <v>9028109254.973629</v>
      </c>
    </row>
    <row r="17" spans="1:20" x14ac:dyDescent="0.2">
      <c r="A17" s="4">
        <v>43374</v>
      </c>
      <c r="B17" s="3">
        <f>+BOP!B93/'Exchange Rate'!$C249</f>
        <v>178731832365.41309</v>
      </c>
      <c r="C17" s="3">
        <f>+BOP!C93/'Exchange Rate'!$C249</f>
        <v>182840185955.4024</v>
      </c>
      <c r="D17" s="3">
        <f>+BOP!D93/'Exchange Rate'!$C249</f>
        <v>47418105364.445694</v>
      </c>
      <c r="E17" s="3">
        <f>+BOP!E93/'Exchange Rate'!$C249</f>
        <v>50516375720.183266</v>
      </c>
      <c r="F17" s="3">
        <f>+BOP!F93/'Exchange Rate'!$C249</f>
        <v>75571776303.438126</v>
      </c>
      <c r="G17" s="3">
        <f>+BOP!G93/'Exchange Rate'!$C249</f>
        <v>28699764742.061165</v>
      </c>
      <c r="H17" s="3">
        <f>+BOP!H93/'Exchange Rate'!$C249</f>
        <v>6101237526.5676794</v>
      </c>
      <c r="I17" s="3">
        <f>+BOP!I93/'Exchange Rate'!$C249</f>
        <v>9813969070.7301006</v>
      </c>
      <c r="J17" s="3">
        <f>+BOP!J93/'Exchange Rate'!$C249</f>
        <v>40738889808.628944</v>
      </c>
      <c r="K17" s="3">
        <f>+BOP!K93/'Exchange Rate'!$C249</f>
        <v>5806552825.4306431</v>
      </c>
      <c r="L17" s="3">
        <f>+BOP!L93/'Exchange Rate'!$C249</f>
        <v>44597540649.776558</v>
      </c>
      <c r="M17" s="3">
        <f>+BOP!M93/'Exchange Rate'!$C249</f>
        <v>60999133967.43441</v>
      </c>
      <c r="N17" s="3">
        <f>+BOP!N93/'Exchange Rate'!$C249</f>
        <v>12056032627.631468</v>
      </c>
      <c r="O17" s="3">
        <f>+BOP!O93/'Exchange Rate'!$C249</f>
        <v>-11784723700.70875</v>
      </c>
      <c r="P17" s="3">
        <f>+BOP!P93/'Exchange Rate'!$C249</f>
        <v>32541508022.145088</v>
      </c>
      <c r="Q17" s="3">
        <f>+BOP!Q93/'Exchange Rate'!$C249</f>
        <v>72783857668.143158</v>
      </c>
      <c r="R17" s="3">
        <f>+BOP!R93/'Exchange Rate'!$C249</f>
        <v>-24874959446.398136</v>
      </c>
      <c r="S17" s="3">
        <f>+BOP!S93/'Exchange Rate'!$C249</f>
        <v>-44753100541.540436</v>
      </c>
      <c r="T17" s="3">
        <f>+BOP!T93/'Exchange Rate'!$C249</f>
        <v>-710530865.54043162</v>
      </c>
    </row>
    <row r="18" spans="1:20" x14ac:dyDescent="0.2">
      <c r="A18" s="4">
        <v>43466</v>
      </c>
      <c r="B18" s="3">
        <f>+BOP!B94/'Exchange Rate'!$C250</f>
        <v>176721985652.70093</v>
      </c>
      <c r="C18" s="3">
        <f>+BOP!C94/'Exchange Rate'!$C250</f>
        <v>176026097186.94424</v>
      </c>
      <c r="D18" s="3">
        <f>+BOP!D94/'Exchange Rate'!$C250</f>
        <v>51553694409.224037</v>
      </c>
      <c r="E18" s="3">
        <f>+BOP!E94/'Exchange Rate'!$C250</f>
        <v>53836190722.744583</v>
      </c>
      <c r="F18" s="3">
        <f>+BOP!F94/'Exchange Rate'!$C250</f>
        <v>78360623347.714645</v>
      </c>
      <c r="G18" s="3">
        <f>+BOP!G94/'Exchange Rate'!$C250</f>
        <v>28059994865.805984</v>
      </c>
      <c r="H18" s="3">
        <f>+BOP!H94/'Exchange Rate'!$C250</f>
        <v>8638083002.3057957</v>
      </c>
      <c r="I18" s="3">
        <f>+BOP!I94/'Exchange Rate'!$C250</f>
        <v>10913055178.036753</v>
      </c>
      <c r="J18" s="3">
        <f>+BOP!J94/'Exchange Rate'!$C250</f>
        <v>102513100041.73067</v>
      </c>
      <c r="K18" s="3">
        <f>+BOP!K94/'Exchange Rate'!$C250</f>
        <v>14716052397.476469</v>
      </c>
      <c r="L18" s="3">
        <f>+BOP!L94/'Exchange Rate'!$C250</f>
        <v>66191546146.090141</v>
      </c>
      <c r="M18" s="3">
        <f>+BOP!M94/'Exchange Rate'!$C250</f>
        <v>49968674116.015244</v>
      </c>
      <c r="N18" s="3">
        <f>+BOP!N94/'Exchange Rate'!$C250</f>
        <v>-5318796180.2345333</v>
      </c>
      <c r="O18" s="3">
        <f>+BOP!O94/'Exchange Rate'!$C250</f>
        <v>3263867248.0334406</v>
      </c>
      <c r="P18" s="3">
        <f>+BOP!P94/'Exchange Rate'!$C250</f>
        <v>71510342326.324677</v>
      </c>
      <c r="Q18" s="3">
        <f>+BOP!Q94/'Exchange Rate'!$C250</f>
        <v>46704806867.981804</v>
      </c>
      <c r="R18" s="3">
        <f>+BOP!R94/'Exchange Rate'!$C250</f>
        <v>24373096532.263615</v>
      </c>
      <c r="S18" s="3">
        <f>+BOP!S94/'Exchange Rate'!$C250</f>
        <v>63180482767.903435</v>
      </c>
      <c r="T18" s="3">
        <f>+BOP!T94/'Exchange Rate'!$C250</f>
        <v>10266477508.342848</v>
      </c>
    </row>
    <row r="19" spans="1:20" x14ac:dyDescent="0.2">
      <c r="A19" s="4">
        <v>43556</v>
      </c>
      <c r="B19" s="3">
        <f>+BOP!B95/'Exchange Rate'!$C251</f>
        <v>175661683888.82028</v>
      </c>
      <c r="C19" s="3">
        <f>+BOP!C95/'Exchange Rate'!$C251</f>
        <v>177281905818.46198</v>
      </c>
      <c r="D19" s="3">
        <f>+BOP!D95/'Exchange Rate'!$C251</f>
        <v>53168373521.934883</v>
      </c>
      <c r="E19" s="3">
        <f>+BOP!E95/'Exchange Rate'!$C251</f>
        <v>53956749403.147827</v>
      </c>
      <c r="F19" s="3">
        <f>+BOP!F95/'Exchange Rate'!$C251</f>
        <v>78177959386.117325</v>
      </c>
      <c r="G19" s="3">
        <f>+BOP!G95/'Exchange Rate'!$C251</f>
        <v>29076622387.982231</v>
      </c>
      <c r="H19" s="3">
        <f>+BOP!H95/'Exchange Rate'!$C251</f>
        <v>8453003774.6546993</v>
      </c>
      <c r="I19" s="3">
        <f>+BOP!I95/'Exchange Rate'!$C251</f>
        <v>11258898119.954863</v>
      </c>
      <c r="J19" s="3">
        <f>+BOP!J95/'Exchange Rate'!$C251</f>
        <v>54625053896.728973</v>
      </c>
      <c r="K19" s="3">
        <f>+BOP!K95/'Exchange Rate'!$C251</f>
        <v>6702101948.9987373</v>
      </c>
      <c r="L19" s="3">
        <f>+BOP!L95/'Exchange Rate'!$C251</f>
        <v>51218681264.721405</v>
      </c>
      <c r="M19" s="3">
        <f>+BOP!M95/'Exchange Rate'!$C251</f>
        <v>21465612048.833176</v>
      </c>
      <c r="N19" s="3">
        <f>+BOP!N95/'Exchange Rate'!$C251</f>
        <v>7586684233.8652706</v>
      </c>
      <c r="O19" s="3">
        <f>+BOP!O95/'Exchange Rate'!$C251</f>
        <v>14004357783.887459</v>
      </c>
      <c r="P19" s="3">
        <f>+BOP!P95/'Exchange Rate'!$C251</f>
        <v>43631997030.856133</v>
      </c>
      <c r="Q19" s="3">
        <f>+BOP!Q95/'Exchange Rate'!$C251</f>
        <v>7461254264.9457159</v>
      </c>
      <c r="R19" s="3">
        <f>+BOP!R95/'Exchange Rate'!$C251</f>
        <v>-31203629932.628479</v>
      </c>
      <c r="S19" s="3">
        <f>+BOP!S95/'Exchange Rate'!$C251</f>
        <v>-756809579.96839404</v>
      </c>
      <c r="T19" s="3">
        <f>+BOP!T95/'Exchange Rate'!$C251</f>
        <v>13282519087.155231</v>
      </c>
    </row>
    <row r="20" spans="1:20" x14ac:dyDescent="0.2">
      <c r="A20" s="4">
        <v>43647</v>
      </c>
      <c r="B20" s="3">
        <f>+BOP!B96/'Exchange Rate'!$C252</f>
        <v>175937940478.88998</v>
      </c>
      <c r="C20" s="3">
        <f>+BOP!C96/'Exchange Rate'!$C252</f>
        <v>176609536536.87561</v>
      </c>
      <c r="D20" s="3">
        <f>+BOP!D96/'Exchange Rate'!$C252</f>
        <v>52807146610.340103</v>
      </c>
      <c r="E20" s="3">
        <f>+BOP!E96/'Exchange Rate'!$C252</f>
        <v>57682478273.510101</v>
      </c>
      <c r="F20" s="3">
        <f>+BOP!F96/'Exchange Rate'!$C252</f>
        <v>80247161676.559326</v>
      </c>
      <c r="G20" s="3">
        <f>+BOP!G96/'Exchange Rate'!$C252</f>
        <v>30192182345.581268</v>
      </c>
      <c r="H20" s="3">
        <f>+BOP!H96/'Exchange Rate'!$C252</f>
        <v>7564123761.8877325</v>
      </c>
      <c r="I20" s="3">
        <f>+BOP!I96/'Exchange Rate'!$C252</f>
        <v>11903075817.264652</v>
      </c>
      <c r="J20" s="3">
        <f>+BOP!J96/'Exchange Rate'!$C252</f>
        <v>45933251536.87542</v>
      </c>
      <c r="K20" s="3">
        <f>+BOP!K96/'Exchange Rate'!$C252</f>
        <v>6467138074.7580328</v>
      </c>
      <c r="L20" s="3">
        <f>+BOP!L96/'Exchange Rate'!$C252</f>
        <v>38597517057.355942</v>
      </c>
      <c r="M20" s="3">
        <f>+BOP!M96/'Exchange Rate'!$C252</f>
        <v>-4385609699.1891441</v>
      </c>
      <c r="N20" s="3">
        <f>+BOP!N96/'Exchange Rate'!$C252</f>
        <v>10314048293.814272</v>
      </c>
      <c r="O20" s="3">
        <f>+BOP!O96/'Exchange Rate'!$C252</f>
        <v>-6901147199.371376</v>
      </c>
      <c r="P20" s="3">
        <f>+BOP!P96/'Exchange Rate'!$C252</f>
        <v>28283468763.541672</v>
      </c>
      <c r="Q20" s="3">
        <f>+BOP!Q96/'Exchange Rate'!$C252</f>
        <v>2515537500.1822324</v>
      </c>
      <c r="R20" s="3">
        <f>+BOP!R96/'Exchange Rate'!$C252</f>
        <v>27293369953.15189</v>
      </c>
      <c r="S20" s="3">
        <f>+BOP!S96/'Exchange Rate'!$C252</f>
        <v>43613661618.33712</v>
      </c>
      <c r="T20" s="3">
        <f>+BOP!T96/'Exchange Rate'!$C252</f>
        <v>-208547067.93005157</v>
      </c>
    </row>
    <row r="21" spans="1:20" x14ac:dyDescent="0.2">
      <c r="A21" s="4">
        <v>43739</v>
      </c>
      <c r="B21" s="3">
        <f>+BOP!B97/'Exchange Rate'!$C253</f>
        <v>169244537901.08447</v>
      </c>
      <c r="C21" s="3">
        <f>+BOP!C97/'Exchange Rate'!$C253</f>
        <v>168173720519.2388</v>
      </c>
      <c r="D21" s="3">
        <f>+BOP!D97/'Exchange Rate'!$C253</f>
        <v>51885007721.153679</v>
      </c>
      <c r="E21" s="3">
        <f>+BOP!E97/'Exchange Rate'!$C253</f>
        <v>54524625828.531952</v>
      </c>
      <c r="F21" s="3">
        <f>+BOP!F97/'Exchange Rate'!$C253</f>
        <v>76926748207.544907</v>
      </c>
      <c r="G21" s="3">
        <f>+BOP!G97/'Exchange Rate'!$C253</f>
        <v>29657653782.079891</v>
      </c>
      <c r="H21" s="3">
        <f>+BOP!H97/'Exchange Rate'!$C253</f>
        <v>7773502152.6713505</v>
      </c>
      <c r="I21" s="3">
        <f>+BOP!I97/'Exchange Rate'!$C253</f>
        <v>10997069901.297077</v>
      </c>
      <c r="J21" s="3">
        <f>+BOP!J97/'Exchange Rate'!$C253</f>
        <v>55214449735.211739</v>
      </c>
      <c r="K21" s="3">
        <f>+BOP!K97/'Exchange Rate'!$C253</f>
        <v>12093138971.127872</v>
      </c>
      <c r="L21" s="3">
        <f>+BOP!L97/'Exchange Rate'!$C253</f>
        <v>28543123989.389824</v>
      </c>
      <c r="M21" s="3">
        <f>+BOP!M97/'Exchange Rate'!$C253</f>
        <v>31326418357.174816</v>
      </c>
      <c r="N21" s="3">
        <f>+BOP!N97/'Exchange Rate'!$C253</f>
        <v>14253040551.785696</v>
      </c>
      <c r="O21" s="3">
        <f>+BOP!O97/'Exchange Rate'!$C253</f>
        <v>20797805853.031338</v>
      </c>
      <c r="P21" s="3">
        <f>+BOP!P97/'Exchange Rate'!$C253</f>
        <v>14290083437.604126</v>
      </c>
      <c r="Q21" s="3">
        <f>+BOP!Q97/'Exchange Rate'!$C253</f>
        <v>10528612504.143478</v>
      </c>
      <c r="R21" s="3">
        <f>+BOP!R97/'Exchange Rate'!$C253</f>
        <v>-29794117994.427334</v>
      </c>
      <c r="S21" s="3">
        <f>+BOP!S97/'Exchange Rate'!$C253</f>
        <v>-9868089176.568367</v>
      </c>
      <c r="T21" s="3">
        <f>+BOP!T97/'Exchange Rate'!$C253</f>
        <v>2173081614.6098471</v>
      </c>
    </row>
    <row r="22" spans="1:20" x14ac:dyDescent="0.2">
      <c r="A22" s="4">
        <v>43831</v>
      </c>
      <c r="B22" s="3">
        <f>+BOP!B98/'Exchange Rate'!$C254</f>
        <v>168848313973.53256</v>
      </c>
      <c r="C22" s="3">
        <f>+BOP!C98/'Exchange Rate'!$C254</f>
        <v>163407434447.78226</v>
      </c>
      <c r="D22" s="3">
        <f>+BOP!D98/'Exchange Rate'!$C254</f>
        <v>45305598564.19828</v>
      </c>
      <c r="E22" s="3">
        <f>+BOP!E98/'Exchange Rate'!$C254</f>
        <v>53708667517.25251</v>
      </c>
      <c r="F22" s="3">
        <f>+BOP!F98/'Exchange Rate'!$C254</f>
        <v>77777642236.568466</v>
      </c>
      <c r="G22" s="3">
        <f>+BOP!G98/'Exchange Rate'!$C254</f>
        <v>25672789569.353165</v>
      </c>
      <c r="H22" s="3">
        <f>+BOP!H98/'Exchange Rate'!$C254</f>
        <v>7740838959.3228121</v>
      </c>
      <c r="I22" s="3">
        <f>+BOP!I98/'Exchange Rate'!$C254</f>
        <v>11122809974.189871</v>
      </c>
      <c r="J22" s="3">
        <f>+BOP!J98/'Exchange Rate'!$C254</f>
        <v>44114719910.011879</v>
      </c>
      <c r="K22" s="3">
        <f>+BOP!K98/'Exchange Rate'!$C254</f>
        <v>-305970514.5754931</v>
      </c>
      <c r="L22" s="3">
        <f>+BOP!L98/'Exchange Rate'!$C254</f>
        <v>103599513684.1478</v>
      </c>
      <c r="M22" s="3">
        <f>+BOP!M98/'Exchange Rate'!$C254</f>
        <v>-31810293919.475777</v>
      </c>
      <c r="N22" s="3">
        <f>+BOP!N98/'Exchange Rate'!$C254</f>
        <v>32159393983.942677</v>
      </c>
      <c r="O22" s="3">
        <f>+BOP!O98/'Exchange Rate'!$C254</f>
        <v>-38217934232.601212</v>
      </c>
      <c r="P22" s="3">
        <f>+BOP!P98/'Exchange Rate'!$C254</f>
        <v>71440119700.205124</v>
      </c>
      <c r="Q22" s="3">
        <f>+BOP!Q98/'Exchange Rate'!$C254</f>
        <v>6407640313.1254358</v>
      </c>
      <c r="R22" s="3">
        <f>+BOP!R98/'Exchange Rate'!$C254</f>
        <v>326082614461.60382</v>
      </c>
      <c r="S22" s="3">
        <f>+BOP!S98/'Exchange Rate'!$C254</f>
        <v>467241370305.75385</v>
      </c>
      <c r="T22" s="3">
        <f>+BOP!T98/'Exchange Rate'!$C254</f>
        <v>3713140843.7287359</v>
      </c>
    </row>
    <row r="23" spans="1:20" x14ac:dyDescent="0.2">
      <c r="A23" s="4">
        <v>43922</v>
      </c>
      <c r="B23" s="3">
        <f>+BOP!B99/'Exchange Rate'!$C255</f>
        <v>132676564116.14023</v>
      </c>
      <c r="C23" s="3">
        <f>+BOP!C99/'Exchange Rate'!$C255</f>
        <v>147024315481.76273</v>
      </c>
      <c r="D23" s="3">
        <f>+BOP!D99/'Exchange Rate'!$C255</f>
        <v>39815701931.366074</v>
      </c>
      <c r="E23" s="3">
        <f>+BOP!E99/'Exchange Rate'!$C255</f>
        <v>48763689906.683266</v>
      </c>
      <c r="F23" s="3">
        <f>+BOP!F99/'Exchange Rate'!$C255</f>
        <v>65420650866.680321</v>
      </c>
      <c r="G23" s="3">
        <f>+BOP!G99/'Exchange Rate'!$C255</f>
        <v>24221231807.760227</v>
      </c>
      <c r="H23" s="3">
        <f>+BOP!H99/'Exchange Rate'!$C255</f>
        <v>7972346709.1716671</v>
      </c>
      <c r="I23" s="3">
        <f>+BOP!I99/'Exchange Rate'!$C255</f>
        <v>12616330396.057829</v>
      </c>
      <c r="J23" s="3">
        <f>+BOP!J99/'Exchange Rate'!$C255</f>
        <v>53740433981.503334</v>
      </c>
      <c r="K23" s="3">
        <f>+BOP!K99/'Exchange Rate'!$C255</f>
        <v>46529015097.996727</v>
      </c>
      <c r="L23" s="3">
        <f>+BOP!L99/'Exchange Rate'!$C255</f>
        <v>32393259921.361298</v>
      </c>
      <c r="M23" s="3">
        <f>+BOP!M99/'Exchange Rate'!$C255</f>
        <v>1817136565.3675747</v>
      </c>
      <c r="N23" s="3">
        <f>+BOP!N99/'Exchange Rate'!$C255</f>
        <v>20980512913.234966</v>
      </c>
      <c r="O23" s="3">
        <f>+BOP!O99/'Exchange Rate'!$C255</f>
        <v>-35473344286.550423</v>
      </c>
      <c r="P23" s="3">
        <f>+BOP!P99/'Exchange Rate'!$C255</f>
        <v>11412747008.126333</v>
      </c>
      <c r="Q23" s="3">
        <f>+BOP!Q99/'Exchange Rate'!$C255</f>
        <v>37290480851.917999</v>
      </c>
      <c r="R23" s="3">
        <f>+BOP!R99/'Exchange Rate'!$C255</f>
        <v>-200201874161.42166</v>
      </c>
      <c r="S23" s="3">
        <f>+BOP!S99/'Exchange Rate'!$C255</f>
        <v>-164842214735.02744</v>
      </c>
      <c r="T23" s="3">
        <f>+BOP!T99/'Exchange Rate'!$C255</f>
        <v>11703427124.238674</v>
      </c>
    </row>
    <row r="24" spans="1:20" x14ac:dyDescent="0.2">
      <c r="A24" s="4">
        <v>44013</v>
      </c>
      <c r="B24" s="3">
        <f>+BOP!B100/'Exchange Rate'!$C256</f>
        <v>154406975290.4238</v>
      </c>
      <c r="C24" s="3">
        <f>+BOP!C100/'Exchange Rate'!$C256</f>
        <v>142464989656.02042</v>
      </c>
      <c r="D24" s="3">
        <f>+BOP!D100/'Exchange Rate'!$C256</f>
        <v>38379612712.855881</v>
      </c>
      <c r="E24" s="3">
        <f>+BOP!E100/'Exchange Rate'!$C256</f>
        <v>47712630909.1213</v>
      </c>
      <c r="F24" s="3">
        <f>+BOP!F100/'Exchange Rate'!$C256</f>
        <v>66131121559.441498</v>
      </c>
      <c r="G24" s="3">
        <f>+BOP!G100/'Exchange Rate'!$C256</f>
        <v>24693438822.028042</v>
      </c>
      <c r="H24" s="3">
        <f>+BOP!H100/'Exchange Rate'!$C256</f>
        <v>7773523057.5985909</v>
      </c>
      <c r="I24" s="3">
        <f>+BOP!I100/'Exchange Rate'!$C256</f>
        <v>17804217045.019295</v>
      </c>
      <c r="J24" s="3">
        <f>+BOP!J100/'Exchange Rate'!$C256</f>
        <v>29734343585.612572</v>
      </c>
      <c r="K24" s="3">
        <f>+BOP!K100/'Exchange Rate'!$C256</f>
        <v>9892895262.3033485</v>
      </c>
      <c r="L24" s="3">
        <f>+BOP!L100/'Exchange Rate'!$C256</f>
        <v>-40650375263.696213</v>
      </c>
      <c r="M24" s="3">
        <f>+BOP!M100/'Exchange Rate'!$C256</f>
        <v>55661333815.878098</v>
      </c>
      <c r="N24" s="3">
        <f>+BOP!N100/'Exchange Rate'!$C256</f>
        <v>-61811799519.043098</v>
      </c>
      <c r="O24" s="3">
        <f>+BOP!O100/'Exchange Rate'!$C256</f>
        <v>-3060117147.0379481</v>
      </c>
      <c r="P24" s="3">
        <f>+BOP!P100/'Exchange Rate'!$C256</f>
        <v>21161424255.346886</v>
      </c>
      <c r="Q24" s="3">
        <f>+BOP!Q100/'Exchange Rate'!$C256</f>
        <v>58721450962.916046</v>
      </c>
      <c r="R24" s="3">
        <f>+BOP!R100/'Exchange Rate'!$C256</f>
        <v>67303255941.331406</v>
      </c>
      <c r="S24" s="3">
        <f>+BOP!S100/'Exchange Rate'!$C256</f>
        <v>-49675533950.824997</v>
      </c>
      <c r="T24" s="3">
        <f>+BOP!T100/'Exchange Rate'!$C256</f>
        <v>-5348566434.9998379</v>
      </c>
    </row>
    <row r="25" spans="1:20" x14ac:dyDescent="0.2">
      <c r="A25" s="4">
        <v>44105</v>
      </c>
      <c r="B25" s="3">
        <f>+BOP!B101/'Exchange Rate'!$C257</f>
        <v>173217167971.50439</v>
      </c>
      <c r="C25" s="3">
        <f>+BOP!C101/'Exchange Rate'!$C257</f>
        <v>150854004727.29791</v>
      </c>
      <c r="D25" s="3">
        <f>+BOP!D101/'Exchange Rate'!$C257</f>
        <v>39865514551.66687</v>
      </c>
      <c r="E25" s="3">
        <f>+BOP!E101/'Exchange Rate'!$C257</f>
        <v>48163175781.434334</v>
      </c>
      <c r="F25" s="3">
        <f>+BOP!F101/'Exchange Rate'!$C257</f>
        <v>70607680647.48674</v>
      </c>
      <c r="G25" s="3">
        <f>+BOP!G101/'Exchange Rate'!$C257</f>
        <v>22406402439.295132</v>
      </c>
      <c r="H25" s="3">
        <f>+BOP!H101/'Exchange Rate'!$C257</f>
        <v>7296354007.5018129</v>
      </c>
      <c r="I25" s="3">
        <f>+BOP!I101/'Exchange Rate'!$C257</f>
        <v>14075090008.606939</v>
      </c>
      <c r="J25" s="3">
        <f>+BOP!J101/'Exchange Rate'!$C257</f>
        <v>22496724366.057701</v>
      </c>
      <c r="K25" s="3">
        <f>+BOP!K101/'Exchange Rate'!$C257</f>
        <v>6492731751.5753593</v>
      </c>
      <c r="L25" s="3">
        <f>+BOP!L101/'Exchange Rate'!$C257</f>
        <v>65052973130.867172</v>
      </c>
      <c r="M25" s="3">
        <f>+BOP!M101/'Exchange Rate'!$C257</f>
        <v>97726146351.896317</v>
      </c>
      <c r="N25" s="3">
        <f>+BOP!N101/'Exchange Rate'!$C257</f>
        <v>-33035458988.137241</v>
      </c>
      <c r="O25" s="3">
        <f>+BOP!O101/'Exchange Rate'!$C257</f>
        <v>-4158966578.7624631</v>
      </c>
      <c r="P25" s="3">
        <f>+BOP!P101/'Exchange Rate'!$C257</f>
        <v>98088432119.00441</v>
      </c>
      <c r="Q25" s="3">
        <f>+BOP!Q101/'Exchange Rate'!$C257</f>
        <v>101885112930.65878</v>
      </c>
      <c r="R25" s="3">
        <f>+BOP!R101/'Exchange Rate'!$C257</f>
        <v>-35718165216.500946</v>
      </c>
      <c r="S25" s="3">
        <f>+BOP!S101/'Exchange Rate'!$C257</f>
        <v>-84506648840.320465</v>
      </c>
      <c r="T25" s="3">
        <f>+BOP!T101/'Exchange Rate'!$C257</f>
        <v>978733646.43148625</v>
      </c>
    </row>
    <row r="26" spans="1:20" x14ac:dyDescent="0.2">
      <c r="A26" s="4">
        <v>44197</v>
      </c>
      <c r="B26" s="3">
        <f>+BOP!B102/'Exchange Rate'!$C258</f>
        <v>184910932765.55316</v>
      </c>
      <c r="C26" s="3">
        <f>+BOP!C102/'Exchange Rate'!$C258</f>
        <v>170116907896.38943</v>
      </c>
      <c r="D26" s="3">
        <f>+BOP!D102/'Exchange Rate'!$C258</f>
        <v>42486866660.055878</v>
      </c>
      <c r="E26" s="3">
        <f>+BOP!E102/'Exchange Rate'!$C258</f>
        <v>49423069907.340897</v>
      </c>
      <c r="F26" s="3">
        <f>+BOP!F102/'Exchange Rate'!$C258</f>
        <v>79457924873.078659</v>
      </c>
      <c r="G26" s="3">
        <f>+BOP!G102/'Exchange Rate'!$C258</f>
        <v>25330685533.930275</v>
      </c>
      <c r="H26" s="3">
        <f>+BOP!H102/'Exchange Rate'!$C258</f>
        <v>7457089819.4723701</v>
      </c>
      <c r="I26" s="3">
        <f>+BOP!I102/'Exchange Rate'!$C258</f>
        <v>12777630074.606865</v>
      </c>
      <c r="J26" s="3">
        <f>+BOP!J102/'Exchange Rate'!$C258</f>
        <v>58522396819.18148</v>
      </c>
      <c r="K26" s="3">
        <f>+BOP!K102/'Exchange Rate'!$C258</f>
        <v>16687477767.428455</v>
      </c>
      <c r="L26" s="3">
        <f>+BOP!L102/'Exchange Rate'!$C258</f>
        <v>-9019174939.4360485</v>
      </c>
      <c r="M26" s="3">
        <f>+BOP!M102/'Exchange Rate'!$C258</f>
        <v>38020604743.765007</v>
      </c>
      <c r="N26" s="3">
        <f>+BOP!N102/'Exchange Rate'!$C258</f>
        <v>-13815435994.596241</v>
      </c>
      <c r="O26" s="3">
        <f>+BOP!O102/'Exchange Rate'!$C258</f>
        <v>19661072302.037487</v>
      </c>
      <c r="P26" s="3">
        <f>+BOP!P102/'Exchange Rate'!$C258</f>
        <v>4796261055.1601906</v>
      </c>
      <c r="Q26" s="3">
        <f>+BOP!Q102/'Exchange Rate'!$C258</f>
        <v>18359532441.72752</v>
      </c>
      <c r="R26" s="3">
        <f>+BOP!R102/'Exchange Rate'!$C258</f>
        <v>53475398454.352997</v>
      </c>
      <c r="S26" s="3">
        <f>+BOP!S102/'Exchange Rate'!$C258</f>
        <v>35251468503.189232</v>
      </c>
      <c r="T26" s="3">
        <f>+BOP!T102/'Exchange Rate'!$C258</f>
        <v>4595835203.0223484</v>
      </c>
    </row>
    <row r="27" spans="1:20" x14ac:dyDescent="0.2">
      <c r="A27" s="4">
        <v>44287</v>
      </c>
      <c r="B27" s="3">
        <f>+BOP!B103/'Exchange Rate'!$C259</f>
        <v>188589367062.92719</v>
      </c>
      <c r="C27" s="3">
        <f>+BOP!C103/'Exchange Rate'!$C259</f>
        <v>180175820893.29865</v>
      </c>
      <c r="D27" s="3">
        <f>+BOP!D103/'Exchange Rate'!$C259</f>
        <v>42684562070.125443</v>
      </c>
      <c r="E27" s="3">
        <f>+BOP!E103/'Exchange Rate'!$C259</f>
        <v>53888501253.05365</v>
      </c>
      <c r="F27" s="3">
        <f>+BOP!F103/'Exchange Rate'!$C259</f>
        <v>89418693531.214371</v>
      </c>
      <c r="G27" s="3">
        <f>+BOP!G103/'Exchange Rate'!$C259</f>
        <v>25796863591.402573</v>
      </c>
      <c r="H27" s="3">
        <f>+BOP!H103/'Exchange Rate'!$C259</f>
        <v>6994503942.5439816</v>
      </c>
      <c r="I27" s="3">
        <f>+BOP!I103/'Exchange Rate'!$C259</f>
        <v>12327496830.63686</v>
      </c>
      <c r="J27" s="3">
        <f>+BOP!J103/'Exchange Rate'!$C259</f>
        <v>43480526757.140907</v>
      </c>
      <c r="K27" s="3">
        <f>+BOP!K103/'Exchange Rate'!$C259</f>
        <v>-1388278836.8315659</v>
      </c>
      <c r="L27" s="3">
        <f>+BOP!L103/'Exchange Rate'!$C259</f>
        <v>-6676059113.9801197</v>
      </c>
      <c r="M27" s="3">
        <f>+BOP!M103/'Exchange Rate'!$C259</f>
        <v>8554593549.9279881</v>
      </c>
      <c r="N27" s="3">
        <f>+BOP!N103/'Exchange Rate'!$C259</f>
        <v>-26531643516.047417</v>
      </c>
      <c r="O27" s="3">
        <f>+BOP!O103/'Exchange Rate'!$C259</f>
        <v>-6180493516.4255819</v>
      </c>
      <c r="P27" s="3">
        <f>+BOP!P103/'Exchange Rate'!$C259</f>
        <v>19855584402.067299</v>
      </c>
      <c r="Q27" s="3">
        <f>+BOP!Q103/'Exchange Rate'!$C259</f>
        <v>14735087066.353569</v>
      </c>
      <c r="R27" s="3">
        <f>+BOP!R103/'Exchange Rate'!$C259</f>
        <v>-74930044348.456787</v>
      </c>
      <c r="S27" s="3">
        <f>+BOP!S103/'Exchange Rate'!$C259</f>
        <v>-72938062775.12056</v>
      </c>
      <c r="T27" s="3">
        <f>+BOP!T103/'Exchange Rate'!$C259</f>
        <v>6805812448.0742998</v>
      </c>
    </row>
    <row r="28" spans="1:20" x14ac:dyDescent="0.2">
      <c r="A28" s="4">
        <v>44378</v>
      </c>
      <c r="B28" s="3">
        <f>+BOP!B104/'Exchange Rate'!$C260</f>
        <v>188310718216.14148</v>
      </c>
      <c r="C28" s="3">
        <f>+BOP!C104/'Exchange Rate'!$C260</f>
        <v>189099393781.54556</v>
      </c>
      <c r="D28" s="3">
        <f>+BOP!D104/'Exchange Rate'!$C260</f>
        <v>43000494217.646111</v>
      </c>
      <c r="E28" s="3">
        <f>+BOP!E104/'Exchange Rate'!$C260</f>
        <v>53015591567.414635</v>
      </c>
      <c r="F28" s="3">
        <f>+BOP!F104/'Exchange Rate'!$C260</f>
        <v>86105058183.540085</v>
      </c>
      <c r="G28" s="3">
        <f>+BOP!G104/'Exchange Rate'!$C260</f>
        <v>27342843809.312756</v>
      </c>
      <c r="H28" s="3">
        <f>+BOP!H104/'Exchange Rate'!$C260</f>
        <v>6580628429.4032955</v>
      </c>
      <c r="I28" s="3">
        <f>+BOP!I104/'Exchange Rate'!$C260</f>
        <v>12301705894.858837</v>
      </c>
      <c r="J28" s="3">
        <f>+BOP!J104/'Exchange Rate'!$C260</f>
        <v>59050848124.41552</v>
      </c>
      <c r="K28" s="3">
        <f>+BOP!K104/'Exchange Rate'!$C260</f>
        <v>10823936369.086887</v>
      </c>
      <c r="L28" s="3">
        <f>+BOP!L104/'Exchange Rate'!$C260</f>
        <v>3324978572.4136147</v>
      </c>
      <c r="M28" s="3">
        <f>+BOP!M104/'Exchange Rate'!$C260</f>
        <v>48458364075.028526</v>
      </c>
      <c r="N28" s="3">
        <f>+BOP!N104/'Exchange Rate'!$C260</f>
        <v>4476451038.1169758</v>
      </c>
      <c r="O28" s="3">
        <f>+BOP!O104/'Exchange Rate'!$C260</f>
        <v>13097686182.349865</v>
      </c>
      <c r="P28" s="3">
        <f>+BOP!P104/'Exchange Rate'!$C260</f>
        <v>-1151472465.7033608</v>
      </c>
      <c r="Q28" s="3">
        <f>+BOP!Q104/'Exchange Rate'!$C260</f>
        <v>35360677892.678658</v>
      </c>
      <c r="R28" s="3">
        <f>+BOP!R104/'Exchange Rate'!$C260</f>
        <v>120460654740.07968</v>
      </c>
      <c r="S28" s="3">
        <f>+BOP!S104/'Exchange Rate'!$C260</f>
        <v>116007192251.52191</v>
      </c>
      <c r="T28" s="3">
        <f>+BOP!T104/'Exchange Rate'!$C260</f>
        <v>41415154429.235214</v>
      </c>
    </row>
    <row r="29" spans="1:20" x14ac:dyDescent="0.2">
      <c r="A29" s="4">
        <v>44470</v>
      </c>
      <c r="B29" s="3">
        <f>+BOP!B105/'Exchange Rate'!$C261</f>
        <v>187580616498.80756</v>
      </c>
      <c r="C29" s="3">
        <f>+BOP!C105/'Exchange Rate'!$C261</f>
        <v>193458946645.22275</v>
      </c>
      <c r="D29" s="3">
        <f>+BOP!D105/'Exchange Rate'!$C261</f>
        <v>42256471141.441475</v>
      </c>
      <c r="E29" s="3">
        <f>+BOP!E105/'Exchange Rate'!$C261</f>
        <v>52859517193.259987</v>
      </c>
      <c r="F29" s="3">
        <f>+BOP!F105/'Exchange Rate'!$C261</f>
        <v>89588448983.522522</v>
      </c>
      <c r="G29" s="3">
        <f>+BOP!G105/'Exchange Rate'!$C261</f>
        <v>27279931466.019253</v>
      </c>
      <c r="H29" s="3">
        <f>+BOP!H105/'Exchange Rate'!$C261</f>
        <v>7060492861.6054602</v>
      </c>
      <c r="I29" s="3">
        <f>+BOP!I105/'Exchange Rate'!$C261</f>
        <v>12169301650.890413</v>
      </c>
      <c r="J29" s="3">
        <f>+BOP!J105/'Exchange Rate'!$C261</f>
        <v>48688576932.03521</v>
      </c>
      <c r="K29" s="3">
        <f>+BOP!K105/'Exchange Rate'!$C261</f>
        <v>8867649666.2455139</v>
      </c>
      <c r="L29" s="3">
        <f>+BOP!L105/'Exchange Rate'!$C261</f>
        <v>6261890778.8871479</v>
      </c>
      <c r="M29" s="3">
        <f>+BOP!M105/'Exchange Rate'!$C261</f>
        <v>96947169170.312897</v>
      </c>
      <c r="N29" s="3">
        <f>+BOP!N105/'Exchange Rate'!$C261</f>
        <v>15129308251.185493</v>
      </c>
      <c r="O29" s="3">
        <f>+BOP!O105/'Exchange Rate'!$C261</f>
        <v>-6821528608.2129936</v>
      </c>
      <c r="P29" s="3">
        <f>+BOP!P105/'Exchange Rate'!$C261</f>
        <v>-8867417472.2983475</v>
      </c>
      <c r="Q29" s="3">
        <f>+BOP!Q105/'Exchange Rate'!$C261</f>
        <v>103768697778.52588</v>
      </c>
      <c r="R29" s="3">
        <f>+BOP!R105/'Exchange Rate'!$C261</f>
        <v>-19565023881.435596</v>
      </c>
      <c r="S29" s="3">
        <f>+BOP!S105/'Exchange Rate'!$C261</f>
        <v>-92211344056.066925</v>
      </c>
      <c r="T29" s="3">
        <f>+BOP!T105/'Exchange Rate'!$C261</f>
        <v>9680559006.7322445</v>
      </c>
    </row>
    <row r="30" spans="1:20" x14ac:dyDescent="0.2">
      <c r="A30" s="4">
        <v>44562</v>
      </c>
      <c r="B30" s="3">
        <f>+BOP!B106/'Exchange Rate'!$C262</f>
        <v>199527118641.16415</v>
      </c>
      <c r="C30" s="3">
        <f>+BOP!C106/'Exchange Rate'!$C262</f>
        <v>213657303175.38553</v>
      </c>
      <c r="D30" s="3">
        <f>+BOP!D106/'Exchange Rate'!$C262</f>
        <v>42058961015.530533</v>
      </c>
      <c r="E30" s="3">
        <f>+BOP!E106/'Exchange Rate'!$C262</f>
        <v>53761092051.084763</v>
      </c>
      <c r="F30" s="3">
        <f>+BOP!F106/'Exchange Rate'!$C262</f>
        <v>100879020891.63489</v>
      </c>
      <c r="G30" s="3">
        <f>+BOP!G106/'Exchange Rate'!$C262</f>
        <v>27597479660.26046</v>
      </c>
      <c r="H30" s="3">
        <f>+BOP!H106/'Exchange Rate'!$C262</f>
        <v>7003852499.5414677</v>
      </c>
      <c r="I30" s="3">
        <f>+BOP!I106/'Exchange Rate'!$C262</f>
        <v>12395215852.402241</v>
      </c>
      <c r="J30" s="3">
        <f>+BOP!J106/'Exchange Rate'!$C262</f>
        <v>40179916532.730316</v>
      </c>
      <c r="K30" s="3">
        <f>+BOP!K106/'Exchange Rate'!$C262</f>
        <v>15205123605.940559</v>
      </c>
      <c r="L30" s="3">
        <f>+BOP!L106/'Exchange Rate'!$C262</f>
        <v>-45026231558.207932</v>
      </c>
      <c r="M30" s="3">
        <f>+BOP!M106/'Exchange Rate'!$C262</f>
        <v>-52688456942.447037</v>
      </c>
      <c r="N30" s="3">
        <f>+BOP!N106/'Exchange Rate'!$C262</f>
        <v>1558570687.802582</v>
      </c>
      <c r="O30" s="3">
        <f>+BOP!O106/'Exchange Rate'!$C262</f>
        <v>-8100099748.497283</v>
      </c>
      <c r="P30" s="3">
        <f>+BOP!P106/'Exchange Rate'!$C262</f>
        <v>-46584802246.010513</v>
      </c>
      <c r="Q30" s="3">
        <f>+BOP!Q106/'Exchange Rate'!$C262</f>
        <v>-44588357193.94976</v>
      </c>
      <c r="R30" s="3">
        <f>+BOP!R106/'Exchange Rate'!$C262</f>
        <v>215653988738.6123</v>
      </c>
      <c r="S30" s="3">
        <f>+BOP!S106/'Exchange Rate'!$C262</f>
        <v>215498330553.95746</v>
      </c>
      <c r="T30" s="3">
        <f>+BOP!T106/'Exchange Rate'!$C262</f>
        <v>-1738773889.3290627</v>
      </c>
    </row>
    <row r="31" spans="1:20" x14ac:dyDescent="0.2">
      <c r="A31" s="4">
        <v>44652</v>
      </c>
      <c r="B31" s="3">
        <f>+BOP!B107/'Exchange Rate'!$C263</f>
        <v>189627667477.04675</v>
      </c>
      <c r="C31" s="3">
        <f>+BOP!C107/'Exchange Rate'!$C263</f>
        <v>219257085412.54849</v>
      </c>
      <c r="D31" s="3">
        <f>+BOP!D107/'Exchange Rate'!$C263</f>
        <v>41602596280.535866</v>
      </c>
      <c r="E31" s="3">
        <f>+BOP!E107/'Exchange Rate'!$C263</f>
        <v>50115822148.349472</v>
      </c>
      <c r="F31" s="3">
        <f>+BOP!F107/'Exchange Rate'!$C263</f>
        <v>89970650537.458069</v>
      </c>
      <c r="G31" s="3">
        <f>+BOP!G107/'Exchange Rate'!$C263</f>
        <v>26515746344.213772</v>
      </c>
      <c r="H31" s="3">
        <f>+BOP!H107/'Exchange Rate'!$C263</f>
        <v>7327447929.4222374</v>
      </c>
      <c r="I31" s="3">
        <f>+BOP!I107/'Exchange Rate'!$C263</f>
        <v>12034290250.028364</v>
      </c>
      <c r="J31" s="3">
        <f>+BOP!J107/'Exchange Rate'!$C263</f>
        <v>42528702124.57428</v>
      </c>
      <c r="K31" s="3">
        <f>+BOP!K107/'Exchange Rate'!$C263</f>
        <v>6215757460.770649</v>
      </c>
      <c r="L31" s="3">
        <f>+BOP!L107/'Exchange Rate'!$C263</f>
        <v>-47157138849.209137</v>
      </c>
      <c r="M31" s="3">
        <f>+BOP!M107/'Exchange Rate'!$C263</f>
        <v>16096676426.865908</v>
      </c>
      <c r="N31" s="3">
        <f>+BOP!N107/'Exchange Rate'!$C263</f>
        <v>16358211933.313887</v>
      </c>
      <c r="O31" s="3">
        <f>+BOP!O107/'Exchange Rate'!$C263</f>
        <v>-4797715985.2847071</v>
      </c>
      <c r="P31" s="3">
        <f>+BOP!P107/'Exchange Rate'!$C263</f>
        <v>-63515350782.523026</v>
      </c>
      <c r="Q31" s="3">
        <f>+BOP!Q107/'Exchange Rate'!$C263</f>
        <v>20894392412.150616</v>
      </c>
      <c r="R31" s="3">
        <f>+BOP!R107/'Exchange Rate'!$C263</f>
        <v>104493234099.07436</v>
      </c>
      <c r="S31" s="3">
        <f>+BOP!S107/'Exchange Rate'!$C263</f>
        <v>97619161835.08345</v>
      </c>
      <c r="T31" s="3">
        <f>+BOP!T107/'Exchange Rate'!$C263</f>
        <v>4312521411.8973141</v>
      </c>
    </row>
    <row r="32" spans="1:20" x14ac:dyDescent="0.2">
      <c r="A32" s="4">
        <v>44743</v>
      </c>
      <c r="B32" s="3">
        <f>+BOP!B108/'Exchange Rate'!$C264</f>
        <v>183795410052.60403</v>
      </c>
      <c r="C32" s="3">
        <f>+BOP!C108/'Exchange Rate'!$C264</f>
        <v>223713803024.65289</v>
      </c>
      <c r="D32" s="3">
        <f>+BOP!D108/'Exchange Rate'!$C264</f>
        <v>41940145131.397011</v>
      </c>
      <c r="E32" s="3">
        <f>+BOP!E108/'Exchange Rate'!$C264</f>
        <v>56190852605.292221</v>
      </c>
      <c r="F32" s="3">
        <f>+BOP!F108/'Exchange Rate'!$C264</f>
        <v>89431584280.755615</v>
      </c>
      <c r="G32" s="3">
        <f>+BOP!G108/'Exchange Rate'!$C264</f>
        <v>27882217394.540623</v>
      </c>
      <c r="H32" s="3">
        <f>+BOP!H108/'Exchange Rate'!$C264</f>
        <v>7782351294.0603104</v>
      </c>
      <c r="I32" s="3">
        <f>+BOP!I108/'Exchange Rate'!$C264</f>
        <v>11829043931.842131</v>
      </c>
      <c r="J32" s="3">
        <f>+BOP!J108/'Exchange Rate'!$C264</f>
        <v>43800849547.152061</v>
      </c>
      <c r="K32" s="3">
        <f>+BOP!K108/'Exchange Rate'!$C264</f>
        <v>12253674092.69591</v>
      </c>
      <c r="L32" s="3">
        <f>+BOP!L108/'Exchange Rate'!$C264</f>
        <v>-61978934316.868767</v>
      </c>
      <c r="M32" s="3">
        <f>+BOP!M108/'Exchange Rate'!$C264</f>
        <v>37591228585.06797</v>
      </c>
      <c r="N32" s="3">
        <f>+BOP!N108/'Exchange Rate'!$C264</f>
        <v>-8623361874.1417599</v>
      </c>
      <c r="O32" s="3">
        <f>+BOP!O108/'Exchange Rate'!$C264</f>
        <v>-1172789466.1166267</v>
      </c>
      <c r="P32" s="3">
        <f>+BOP!P108/'Exchange Rate'!$C264</f>
        <v>-53355572442.727005</v>
      </c>
      <c r="Q32" s="3">
        <f>+BOP!Q108/'Exchange Rate'!$C264</f>
        <v>38764018051.184601</v>
      </c>
      <c r="R32" s="3">
        <f>+BOP!R108/'Exchange Rate'!$C264</f>
        <v>42572514296.783806</v>
      </c>
      <c r="S32" s="3">
        <f>+BOP!S108/'Exchange Rate'!$C264</f>
        <v>-36978048308.699982</v>
      </c>
      <c r="T32" s="3">
        <f>+BOP!T108/'Exchange Rate'!$C264</f>
        <v>-16855948274.259804</v>
      </c>
    </row>
    <row r="33" spans="1:20" x14ac:dyDescent="0.2">
      <c r="A33" s="4">
        <v>44835</v>
      </c>
      <c r="B33" s="3">
        <f>+BOP!B109/'Exchange Rate'!$C265</f>
        <v>180540438773.88214</v>
      </c>
      <c r="C33" s="3">
        <f>+BOP!C109/'Exchange Rate'!$C265</f>
        <v>215077746937.21854</v>
      </c>
      <c r="D33" s="3">
        <f>+BOP!D109/'Exchange Rate'!$C265</f>
        <v>44338841670.373344</v>
      </c>
      <c r="E33" s="3">
        <f>+BOP!E109/'Exchange Rate'!$C265</f>
        <v>52966552888.016029</v>
      </c>
      <c r="F33" s="3">
        <f>+BOP!F109/'Exchange Rate'!$C265</f>
        <v>98431305995.179871</v>
      </c>
      <c r="G33" s="3">
        <f>+BOP!G109/'Exchange Rate'!$C265</f>
        <v>30639226989.723202</v>
      </c>
      <c r="H33" s="3">
        <f>+BOP!H109/'Exchange Rate'!$C265</f>
        <v>8317676264.6768856</v>
      </c>
      <c r="I33" s="3">
        <f>+BOP!I109/'Exchange Rate'!$C265</f>
        <v>13858939876.779016</v>
      </c>
      <c r="J33" s="3">
        <f>+BOP!J109/'Exchange Rate'!$C265</f>
        <v>48511694984.909935</v>
      </c>
      <c r="K33" s="3">
        <f>+BOP!K109/'Exchange Rate'!$C265</f>
        <v>14361189516.179478</v>
      </c>
      <c r="L33" s="3">
        <f>+BOP!L109/'Exchange Rate'!$C265</f>
        <v>-20102128680.892296</v>
      </c>
      <c r="M33" s="3">
        <f>+BOP!M109/'Exchange Rate'!$C265</f>
        <v>-33451834384.761543</v>
      </c>
      <c r="N33" s="3">
        <f>+BOP!N109/'Exchange Rate'!$C265</f>
        <v>11007624410.548214</v>
      </c>
      <c r="O33" s="3">
        <f>+BOP!O109/'Exchange Rate'!$C265</f>
        <v>7577227558.1566944</v>
      </c>
      <c r="P33" s="3">
        <f>+BOP!P109/'Exchange Rate'!$C265</f>
        <v>-31109753091.44051</v>
      </c>
      <c r="Q33" s="3">
        <f>+BOP!Q109/'Exchange Rate'!$C265</f>
        <v>-41029061942.918236</v>
      </c>
      <c r="R33" s="3">
        <f>+BOP!R109/'Exchange Rate'!$C265</f>
        <v>-93240744487.270111</v>
      </c>
      <c r="S33" s="3">
        <f>+BOP!S109/'Exchange Rate'!$C265</f>
        <v>-85153494454.708893</v>
      </c>
      <c r="T33" s="3">
        <f>+BOP!T109/'Exchange Rate'!$C265</f>
        <v>-35844404675.81041</v>
      </c>
    </row>
    <row r="34" spans="1:20" x14ac:dyDescent="0.2">
      <c r="A34" s="4">
        <v>44927</v>
      </c>
      <c r="B34" s="3">
        <f>+BOP!B110/'Exchange Rate'!$C266</f>
        <v>182622805387.41919</v>
      </c>
      <c r="C34" s="3">
        <f>+BOP!C110/'Exchange Rate'!$C266</f>
        <v>210375029011.47015</v>
      </c>
      <c r="D34" s="3">
        <f>+BOP!D110/'Exchange Rate'!$C266</f>
        <v>49858697512.17144</v>
      </c>
      <c r="E34" s="3">
        <f>+BOP!E110/'Exchange Rate'!$C266</f>
        <v>58697223627.136566</v>
      </c>
      <c r="F34" s="3">
        <f>+BOP!F110/'Exchange Rate'!$C266</f>
        <v>102846673846.13911</v>
      </c>
      <c r="G34" s="3">
        <f>+BOP!G110/'Exchange Rate'!$C266</f>
        <v>34020032607.315819</v>
      </c>
      <c r="H34" s="3">
        <f>+BOP!H110/'Exchange Rate'!$C266</f>
        <v>7477591527.2374125</v>
      </c>
      <c r="I34" s="3">
        <f>+BOP!I110/'Exchange Rate'!$C266</f>
        <v>15572283614.901516</v>
      </c>
      <c r="J34" s="3">
        <f>+BOP!J110/'Exchange Rate'!$C266</f>
        <v>35862366025.087395</v>
      </c>
      <c r="K34" s="3">
        <f>+BOP!K110/'Exchange Rate'!$C266</f>
        <v>2428493881.2817721</v>
      </c>
      <c r="L34" s="3">
        <f>+BOP!L110/'Exchange Rate'!$C266</f>
        <v>81067947113.003815</v>
      </c>
      <c r="M34" s="3">
        <f>+BOP!M110/'Exchange Rate'!$C266</f>
        <v>-6484926538.7720966</v>
      </c>
      <c r="N34" s="3">
        <f>+BOP!N110/'Exchange Rate'!$C266</f>
        <v>-1487413376.2989521</v>
      </c>
      <c r="O34" s="3">
        <f>+BOP!O110/'Exchange Rate'!$C266</f>
        <v>-13321418798.526951</v>
      </c>
      <c r="P34" s="3">
        <f>+BOP!P110/'Exchange Rate'!$C266</f>
        <v>82555360489.302765</v>
      </c>
      <c r="Q34" s="3">
        <f>+BOP!Q110/'Exchange Rate'!$C266</f>
        <v>6836492259.7548542</v>
      </c>
      <c r="R34" s="3">
        <f>+BOP!R110/'Exchange Rate'!$C266</f>
        <v>19108390991.665298</v>
      </c>
      <c r="S34" s="3">
        <f>+BOP!S110/'Exchange Rate'!$C266</f>
        <v>86068933521.47937</v>
      </c>
      <c r="T34" s="3">
        <f>+BOP!T110/'Exchange Rate'!$C266</f>
        <v>2783208333.4047556</v>
      </c>
    </row>
    <row r="35" spans="1:20" x14ac:dyDescent="0.2">
      <c r="A35" s="4">
        <v>45017</v>
      </c>
      <c r="B35" s="3">
        <f>+BOP!B111/'Exchange Rate'!$C267</f>
        <v>178894940833.12793</v>
      </c>
      <c r="C35" s="3">
        <f>+BOP!C111/'Exchange Rate'!$C267</f>
        <v>187565797941.41174</v>
      </c>
      <c r="D35" s="3">
        <f>+BOP!D111/'Exchange Rate'!$C267</f>
        <v>50562362807.852112</v>
      </c>
      <c r="E35" s="3">
        <f>+BOP!E111/'Exchange Rate'!$C267</f>
        <v>56506579379.683105</v>
      </c>
      <c r="F35" s="3">
        <f>+BOP!F111/'Exchange Rate'!$C267</f>
        <v>106667450172.8654</v>
      </c>
      <c r="G35" s="3">
        <f>+BOP!G111/'Exchange Rate'!$C267</f>
        <v>40033458943.080925</v>
      </c>
      <c r="H35" s="3">
        <f>+BOP!H111/'Exchange Rate'!$C267</f>
        <v>7047380819.765893</v>
      </c>
      <c r="I35" s="3">
        <f>+BOP!I111/'Exchange Rate'!$C267</f>
        <v>14868916273.514973</v>
      </c>
      <c r="J35" s="3">
        <f>+BOP!J111/'Exchange Rate'!$C267</f>
        <v>48141129365.215973</v>
      </c>
      <c r="K35" s="3">
        <f>+BOP!K111/'Exchange Rate'!$C267</f>
        <v>-987975002.71004438</v>
      </c>
      <c r="L35" s="3">
        <f>+BOP!L111/'Exchange Rate'!$C267</f>
        <v>30057250535.796162</v>
      </c>
      <c r="M35" s="3">
        <f>+BOP!M111/'Exchange Rate'!$C267</f>
        <v>71323667846.87265</v>
      </c>
      <c r="N35" s="3">
        <f>+BOP!N111/'Exchange Rate'!$C267</f>
        <v>-5292510138.775445</v>
      </c>
      <c r="O35" s="3">
        <f>+BOP!O111/'Exchange Rate'!$C267</f>
        <v>54319705735.269569</v>
      </c>
      <c r="P35" s="3">
        <f>+BOP!P111/'Exchange Rate'!$C267</f>
        <v>35349760674.571609</v>
      </c>
      <c r="Q35" s="3">
        <f>+BOP!Q111/'Exchange Rate'!$C267</f>
        <v>17003962111.603073</v>
      </c>
      <c r="R35" s="3">
        <f>+BOP!R111/'Exchange Rate'!$C267</f>
        <v>56007192530.532356</v>
      </c>
      <c r="S35" s="3">
        <f>+BOP!S111/'Exchange Rate'!$C267</f>
        <v>49918912631.564476</v>
      </c>
      <c r="T35" s="3">
        <f>+BOP!T111/'Exchange Rate'!$C267</f>
        <v>7435835390.6739407</v>
      </c>
    </row>
    <row r="36" spans="1:20" x14ac:dyDescent="0.2">
      <c r="A36" s="4">
        <v>45108</v>
      </c>
      <c r="B36" s="3">
        <f>+BOP!B112/'Exchange Rate'!$C268</f>
        <v>175939141139.16904</v>
      </c>
      <c r="C36" s="3">
        <f>+BOP!C112/'Exchange Rate'!$C268</f>
        <v>179984144562.39804</v>
      </c>
      <c r="D36" s="3">
        <f>+BOP!D112/'Exchange Rate'!$C268</f>
        <v>51247512415.856239</v>
      </c>
      <c r="E36" s="3">
        <f>+BOP!E112/'Exchange Rate'!$C268</f>
        <v>59574117913.246292</v>
      </c>
      <c r="F36" s="3">
        <f>+BOP!F112/'Exchange Rate'!$C268</f>
        <v>101942595609.11002</v>
      </c>
      <c r="G36" s="3">
        <f>+BOP!G112/'Exchange Rate'!$C268</f>
        <v>37529048173.581612</v>
      </c>
      <c r="H36" s="3">
        <f>+BOP!H112/'Exchange Rate'!$C268</f>
        <v>8641968780.1521225</v>
      </c>
      <c r="I36" s="3">
        <f>+BOP!I112/'Exchange Rate'!$C268</f>
        <v>15729192963.228672</v>
      </c>
      <c r="J36" s="3">
        <f>+BOP!J112/'Exchange Rate'!$C268</f>
        <v>63000084032.728508</v>
      </c>
      <c r="K36" s="3">
        <f>+BOP!K112/'Exchange Rate'!$C268</f>
        <v>9903894921.2288761</v>
      </c>
      <c r="L36" s="3">
        <f>+BOP!L112/'Exchange Rate'!$C268</f>
        <v>1793398465.8561351</v>
      </c>
      <c r="M36" s="3">
        <f>+BOP!M112/'Exchange Rate'!$C268</f>
        <v>-116329226934.33255</v>
      </c>
      <c r="N36" s="3">
        <f>+BOP!N112/'Exchange Rate'!$C268</f>
        <v>-5411049114.3406267</v>
      </c>
      <c r="O36" s="3">
        <f>+BOP!O112/'Exchange Rate'!$C268</f>
        <v>-18681030771.47982</v>
      </c>
      <c r="P36" s="3">
        <f>+BOP!P112/'Exchange Rate'!$C268</f>
        <v>7204447580.1967621</v>
      </c>
      <c r="Q36" s="3">
        <f>+BOP!Q112/'Exchange Rate'!$C268</f>
        <v>-97648196162.852722</v>
      </c>
      <c r="R36" s="3">
        <f>+BOP!R112/'Exchange Rate'!$C268</f>
        <v>87729389940.309052</v>
      </c>
      <c r="S36" s="3">
        <f>+BOP!S112/'Exchange Rate'!$C268</f>
        <v>242015701740.73505</v>
      </c>
      <c r="T36" s="3">
        <f>+BOP!T112/'Exchange Rate'!$C268</f>
        <v>9316347286.8246403</v>
      </c>
    </row>
    <row r="37" spans="1:20" x14ac:dyDescent="0.2">
      <c r="A37" s="4">
        <v>45200</v>
      </c>
      <c r="B37" s="3">
        <f>+BOP!B113/'Exchange Rate'!$C269</f>
        <v>176899121343.8132</v>
      </c>
      <c r="C37" s="3">
        <f>+BOP!C113/'Exchange Rate'!$C269</f>
        <v>184462592359.5047</v>
      </c>
      <c r="D37" s="3">
        <f>+BOP!D113/'Exchange Rate'!$C269</f>
        <v>57791941466.549011</v>
      </c>
      <c r="E37" s="3">
        <f>+BOP!E113/'Exchange Rate'!$C269</f>
        <v>58580768205.715256</v>
      </c>
      <c r="F37" s="3">
        <f>+BOP!F113/'Exchange Rate'!$C269</f>
        <v>100854586827.49425</v>
      </c>
      <c r="G37" s="3">
        <f>+BOP!G113/'Exchange Rate'!$C269</f>
        <v>39424723562.776207</v>
      </c>
      <c r="H37" s="3">
        <f>+BOP!H113/'Exchange Rate'!$C269</f>
        <v>8628292137.9648571</v>
      </c>
      <c r="I37" s="3">
        <f>+BOP!I113/'Exchange Rate'!$C269</f>
        <v>15479377887.898539</v>
      </c>
      <c r="J37" s="3">
        <f>+BOP!J113/'Exchange Rate'!$C269</f>
        <v>48660540674.707558</v>
      </c>
      <c r="K37" s="3">
        <f>+BOP!K113/'Exchange Rate'!$C269</f>
        <v>8578923078.8940239</v>
      </c>
      <c r="L37" s="3">
        <f>+BOP!L113/'Exchange Rate'!$C269</f>
        <v>15577720059.290583</v>
      </c>
      <c r="M37" s="3">
        <f>+BOP!M113/'Exchange Rate'!$C269</f>
        <v>-14715199795.70742</v>
      </c>
      <c r="N37" s="3">
        <f>+BOP!N113/'Exchange Rate'!$C269</f>
        <v>-3100906586.099833</v>
      </c>
      <c r="O37" s="3">
        <f>+BOP!O113/'Exchange Rate'!$C269</f>
        <v>3538100280.0307732</v>
      </c>
      <c r="P37" s="3">
        <f>+BOP!P113/'Exchange Rate'!$C269</f>
        <v>18678626645.390415</v>
      </c>
      <c r="Q37" s="3">
        <f>+BOP!Q113/'Exchange Rate'!$C269</f>
        <v>-18253300075.738194</v>
      </c>
      <c r="R37" s="3">
        <f>+BOP!R113/'Exchange Rate'!$C269</f>
        <v>-74220777413.394424</v>
      </c>
      <c r="S37" s="3">
        <f>+BOP!S113/'Exchange Rate'!$C269</f>
        <v>-17949234467.574642</v>
      </c>
      <c r="T37" s="3">
        <f>+BOP!T113/'Exchange Rate'!$C269</f>
        <v>10201774964.262978</v>
      </c>
    </row>
    <row r="38" spans="1:20" x14ac:dyDescent="0.2">
      <c r="A38" s="4">
        <v>45292</v>
      </c>
      <c r="B38" s="3">
        <f>+BOP!B114/'Exchange Rate'!$C270</f>
        <v>172524752808.81314</v>
      </c>
      <c r="C38" s="3">
        <f>+BOP!C114/'Exchange Rate'!$C270</f>
        <v>181037421863.24271</v>
      </c>
      <c r="D38" s="3">
        <f>+BOP!D114/'Exchange Rate'!$C270</f>
        <v>53425442762.627045</v>
      </c>
      <c r="E38" s="3">
        <f>+BOP!E114/'Exchange Rate'!$C270</f>
        <v>60718149160.962616</v>
      </c>
      <c r="F38" s="3">
        <f>+BOP!F114/'Exchange Rate'!$C270</f>
        <v>106921074228.37166</v>
      </c>
      <c r="G38" s="3">
        <f>+BOP!G114/'Exchange Rate'!$C270</f>
        <v>39937956880.426598</v>
      </c>
      <c r="H38" s="3">
        <f>+BOP!H114/'Exchange Rate'!$C270</f>
        <v>9999444151.9684334</v>
      </c>
      <c r="I38" s="3">
        <f>+BOP!I114/'Exchange Rate'!$C270</f>
        <v>17223797824.837692</v>
      </c>
      <c r="J38" s="3">
        <f>+BOP!J114/'Exchange Rate'!$C270</f>
        <v>42255410978.783546</v>
      </c>
      <c r="K38" s="3">
        <f>+BOP!K114/'Exchange Rate'!$C270</f>
        <v>-4553408979.0482197</v>
      </c>
      <c r="L38" s="3">
        <f>+BOP!L114/'Exchange Rate'!$C270</f>
        <v>30300125280.254452</v>
      </c>
      <c r="M38" s="3">
        <f>+BOP!M114/'Exchange Rate'!$C270</f>
        <v>80124668591.507828</v>
      </c>
      <c r="N38" s="3">
        <f>+BOP!N114/'Exchange Rate'!$C270</f>
        <v>-1927343805.4859254</v>
      </c>
      <c r="O38" s="3">
        <f>+BOP!O114/'Exchange Rate'!$C270</f>
        <v>22752054187.029167</v>
      </c>
      <c r="P38" s="3">
        <f>+BOP!P114/'Exchange Rate'!$C270</f>
        <v>32227469085.740376</v>
      </c>
      <c r="Q38" s="3">
        <f>+BOP!Q114/'Exchange Rate'!$C270</f>
        <v>57372614404.478661</v>
      </c>
      <c r="R38" s="3">
        <f>+BOP!R114/'Exchange Rate'!$C270</f>
        <v>83895885595.636383</v>
      </c>
      <c r="S38" s="3">
        <f>+BOP!S114/'Exchange Rate'!$C270</f>
        <v>51729414457.773399</v>
      </c>
      <c r="T38" s="3">
        <f>+BOP!T114/'Exchange Rate'!$C270</f>
        <v>3165591304.0001497</v>
      </c>
    </row>
    <row r="39" spans="1:20" x14ac:dyDescent="0.2">
      <c r="A39" s="4">
        <v>45383</v>
      </c>
      <c r="B39" s="3">
        <f>+BOP!B115/'Exchange Rate'!$C271</f>
        <v>168336552393.98904</v>
      </c>
      <c r="C39" s="3">
        <f>+BOP!C115/'Exchange Rate'!$C271</f>
        <v>176397251446.86084</v>
      </c>
      <c r="D39" s="3">
        <f>+BOP!D115/'Exchange Rate'!$C271</f>
        <v>55972500755.907639</v>
      </c>
      <c r="E39" s="3">
        <f>+BOP!E115/'Exchange Rate'!$C271</f>
        <v>60995169744.980255</v>
      </c>
      <c r="F39" s="3">
        <f>+BOP!F115/'Exchange Rate'!$C271</f>
        <v>107332197805.82686</v>
      </c>
      <c r="G39" s="3">
        <f>+BOP!G115/'Exchange Rate'!$C271</f>
        <v>42606644854.854233</v>
      </c>
      <c r="H39" s="3">
        <f>+BOP!H115/'Exchange Rate'!$C271</f>
        <v>9725457437.7075462</v>
      </c>
      <c r="I39" s="3">
        <f>+BOP!I115/'Exchange Rate'!$C271</f>
        <v>16644482518.104546</v>
      </c>
      <c r="J39" s="3">
        <f>+BOP!J115/'Exchange Rate'!$C271</f>
        <v>54447883848.250771</v>
      </c>
      <c r="K39" s="3">
        <f>+BOP!K115/'Exchange Rate'!$C271</f>
        <v>8783288096.5545006</v>
      </c>
      <c r="L39" s="3">
        <f>+BOP!L115/'Exchange Rate'!$C271</f>
        <v>-16487736105.415646</v>
      </c>
      <c r="M39" s="3">
        <f>+BOP!M115/'Exchange Rate'!$C271</f>
        <v>-60866264213.566307</v>
      </c>
      <c r="N39" s="3">
        <f>+BOP!N115/'Exchange Rate'!$C271</f>
        <v>-5888639173.8820066</v>
      </c>
      <c r="O39" s="3">
        <f>+BOP!O115/'Exchange Rate'!$C271</f>
        <v>16025646665.93664</v>
      </c>
      <c r="P39" s="3">
        <f>+BOP!P115/'Exchange Rate'!$C271</f>
        <v>-10599096931.533638</v>
      </c>
      <c r="Q39" s="3">
        <f>+BOP!Q115/'Exchange Rate'!$C271</f>
        <v>-76891910879.502945</v>
      </c>
      <c r="R39" s="3">
        <f>+BOP!R115/'Exchange Rate'!$C271</f>
        <v>38693794388.177841</v>
      </c>
      <c r="S39" s="3">
        <f>+BOP!S115/'Exchange Rate'!$C271</f>
        <v>65107196194.520927</v>
      </c>
      <c r="T39" s="3">
        <f>+BOP!T115/'Exchange Rate'!$C271</f>
        <v>-55642293751.659317</v>
      </c>
    </row>
    <row r="40" spans="1:20" x14ac:dyDescent="0.2">
      <c r="A40" s="4">
        <v>45474</v>
      </c>
      <c r="B40" s="3">
        <f>+BOP!B116/'Exchange Rate'!$C272</f>
        <v>178072366464.59354</v>
      </c>
      <c r="C40" s="3">
        <f>+BOP!C116/'Exchange Rate'!$C272</f>
        <v>184443083671.30765</v>
      </c>
      <c r="D40" s="3">
        <f>+BOP!D116/'Exchange Rate'!$C272</f>
        <v>57140925797.846046</v>
      </c>
      <c r="E40" s="3">
        <f>+BOP!E116/'Exchange Rate'!$C272</f>
        <v>63245710832.053482</v>
      </c>
      <c r="F40" s="3">
        <f>+BOP!F116/'Exchange Rate'!$C272</f>
        <v>110492338436.29327</v>
      </c>
      <c r="G40" s="3">
        <f>+BOP!G116/'Exchange Rate'!$C272</f>
        <v>42988040245.04731</v>
      </c>
      <c r="H40" s="3">
        <f>+BOP!H116/'Exchange Rate'!$C272</f>
        <v>9723321722.3799553</v>
      </c>
      <c r="I40" s="3">
        <f>+BOP!I116/'Exchange Rate'!$C272</f>
        <v>17621104456.324299</v>
      </c>
      <c r="J40" s="3">
        <f>+BOP!J116/'Exchange Rate'!$C272</f>
        <v>52280295543.882278</v>
      </c>
      <c r="K40" s="3">
        <f>+BOP!K116/'Exchange Rate'!$C272</f>
        <v>4239787283.1517825</v>
      </c>
      <c r="L40" s="3">
        <f>+BOP!L116/'Exchange Rate'!$C272</f>
        <v>52440349865.325439</v>
      </c>
      <c r="M40" s="3">
        <f>+BOP!M116/'Exchange Rate'!$C272</f>
        <v>-82001451276.838669</v>
      </c>
      <c r="N40" s="3">
        <f>+BOP!N116/'Exchange Rate'!$C272</f>
        <v>14614086929.727739</v>
      </c>
      <c r="O40" s="3">
        <f>+BOP!O116/'Exchange Rate'!$C272</f>
        <v>-22222288873.051922</v>
      </c>
      <c r="P40" s="3">
        <f>+BOP!P116/'Exchange Rate'!$C272</f>
        <v>37826262935.59771</v>
      </c>
      <c r="Q40" s="3">
        <f>+BOP!Q116/'Exchange Rate'!$C272</f>
        <v>-59779162403.786743</v>
      </c>
      <c r="R40" s="3">
        <f>+BOP!R116/'Exchange Rate'!$C272</f>
        <v>-21749363476.877228</v>
      </c>
      <c r="S40" s="3">
        <f>+BOP!S116/'Exchange Rate'!$C272</f>
        <v>75854275323.363785</v>
      </c>
      <c r="T40" s="3">
        <f>+BOP!T116/'Exchange Rate'!$C272</f>
        <v>-25586977886.16497</v>
      </c>
    </row>
    <row r="41" spans="1:20" x14ac:dyDescent="0.2">
      <c r="A41" s="4">
        <v>45566</v>
      </c>
      <c r="B41" s="3">
        <f>+BOP!B117/'Exchange Rate'!$C273</f>
        <v>174463846557.08731</v>
      </c>
      <c r="C41" s="3">
        <f>+BOP!C117/'Exchange Rate'!$C273</f>
        <v>174582479928.57056</v>
      </c>
      <c r="D41" s="3">
        <f>+BOP!D117/'Exchange Rate'!$C273</f>
        <v>60747281965.917671</v>
      </c>
      <c r="E41" s="3">
        <f>+BOP!E117/'Exchange Rate'!$C273</f>
        <v>61434951286.808327</v>
      </c>
      <c r="F41" s="3">
        <f>+BOP!F117/'Exchange Rate'!$C273</f>
        <v>103140066540.80457</v>
      </c>
      <c r="G41" s="3">
        <f>+BOP!G117/'Exchange Rate'!$C273</f>
        <v>41189214482.723183</v>
      </c>
      <c r="H41" s="3">
        <f>+BOP!H117/'Exchange Rate'!$C273</f>
        <v>9218114989.1614857</v>
      </c>
      <c r="I41" s="3">
        <f>+BOP!I117/'Exchange Rate'!$C273</f>
        <v>17850929883.520424</v>
      </c>
      <c r="J41" s="3">
        <f>+BOP!J117/'Exchange Rate'!$C273</f>
        <v>53727406483.70575</v>
      </c>
      <c r="K41" s="3">
        <f>+BOP!K117/'Exchange Rate'!$C273</f>
        <v>7688726289.2205906</v>
      </c>
      <c r="L41" s="3">
        <f>+BOP!L117/'Exchange Rate'!$C273</f>
        <v>-52726227911.513199</v>
      </c>
      <c r="M41" s="3">
        <f>+BOP!M117/'Exchange Rate'!$C273</f>
        <v>-14828300086.302782</v>
      </c>
      <c r="N41" s="3">
        <f>+BOP!N117/'Exchange Rate'!$C273</f>
        <v>-29128701412.812939</v>
      </c>
      <c r="O41" s="3">
        <f>+BOP!O117/'Exchange Rate'!$C273</f>
        <v>-2493352857.991631</v>
      </c>
      <c r="P41" s="3">
        <f>+BOP!P117/'Exchange Rate'!$C273</f>
        <v>-23597526498.700264</v>
      </c>
      <c r="Q41" s="3">
        <f>+BOP!Q117/'Exchange Rate'!$C273</f>
        <v>-12334947228.311152</v>
      </c>
      <c r="R41" s="3">
        <f>+BOP!R117/'Exchange Rate'!$C273</f>
        <v>8387472462.5431709</v>
      </c>
      <c r="S41" s="3">
        <f>+BOP!S117/'Exchange Rate'!$C273</f>
        <v>-7934358579.931056</v>
      </c>
      <c r="T41" s="3">
        <f>+BOP!T117/'Exchange Rate'!$C273</f>
        <v>11422660586.585375</v>
      </c>
    </row>
    <row r="42" spans="1:20" x14ac:dyDescent="0.2">
      <c r="A42" s="4">
        <v>45658</v>
      </c>
      <c r="B42" s="3">
        <f>+BOP!B118/'Exchange Rate'!$C274</f>
        <v>178077912135.84637</v>
      </c>
      <c r="C42" s="3">
        <f>+BOP!C118/'Exchange Rate'!$C274</f>
        <v>187954892224.34848</v>
      </c>
      <c r="D42" s="3">
        <f>+BOP!D118/'Exchange Rate'!$C274</f>
        <v>59733393244.334106</v>
      </c>
      <c r="E42" s="3">
        <f>+BOP!E118/'Exchange Rate'!$C274</f>
        <v>64844348827.816193</v>
      </c>
      <c r="F42" s="3">
        <f>+BOP!F118/'Exchange Rate'!$C274</f>
        <v>115572828700.05122</v>
      </c>
      <c r="G42" s="3">
        <f>+BOP!G118/'Exchange Rate'!$C274</f>
        <v>43684626562.604256</v>
      </c>
      <c r="H42" s="3">
        <f>+BOP!H118/'Exchange Rate'!$C274</f>
        <v>9830665587.3068104</v>
      </c>
      <c r="I42" s="3">
        <f>+BOP!I118/'Exchange Rate'!$C274</f>
        <v>17474730321.334419</v>
      </c>
      <c r="J42" s="3">
        <f>+BOP!J118/'Exchange Rate'!$C274</f>
        <v>44215848107.764084</v>
      </c>
      <c r="K42" s="3">
        <f>+BOP!K118/'Exchange Rate'!$C274</f>
        <v>9891748937.115097</v>
      </c>
      <c r="L42" s="3">
        <f>+BOP!L118/'Exchange Rate'!$C274</f>
        <v>38977789472.120155</v>
      </c>
      <c r="M42" s="3">
        <f>+BOP!M118/'Exchange Rate'!$C274</f>
        <v>17446440996.877621</v>
      </c>
      <c r="N42" s="3">
        <f>+BOP!N118/'Exchange Rate'!$C274</f>
        <v>13603383010.838953</v>
      </c>
      <c r="O42" s="3">
        <f>+BOP!O118/'Exchange Rate'!$C274</f>
        <v>-21854828649.871834</v>
      </c>
      <c r="P42" s="3">
        <f>+BOP!P118/'Exchange Rate'!$C274</f>
        <v>25374406461.2812</v>
      </c>
      <c r="Q42" s="3">
        <f>+BOP!Q118/'Exchange Rate'!$C274</f>
        <v>39301269646.749458</v>
      </c>
      <c r="R42" s="3">
        <f>+BOP!R118/'Exchange Rate'!$C274</f>
        <v>-23166322004.471989</v>
      </c>
      <c r="S42" s="3">
        <f>+BOP!S118/'Exchange Rate'!$C274</f>
        <v>8169119486.5072489</v>
      </c>
      <c r="T42" s="3">
        <f>+BOP!T118/'Exchange Rate'!$C274</f>
        <v>4367065016.4588985</v>
      </c>
    </row>
    <row r="43" spans="1:20" x14ac:dyDescent="0.2">
      <c r="A43" s="4">
        <v>45748</v>
      </c>
      <c r="B43" s="3">
        <f>+BOP!B119/'Exchange Rate'!$C275</f>
        <v>181980642452.79083</v>
      </c>
      <c r="C43" s="3">
        <f>+BOP!C119/'Exchange Rate'!$C275</f>
        <v>183288564578.59433</v>
      </c>
      <c r="D43" s="3">
        <f>+BOP!D119/'Exchange Rate'!$C275</f>
        <v>64110158024.054375</v>
      </c>
      <c r="E43" s="3">
        <f>+BOP!E119/'Exchange Rate'!$C275</f>
        <v>66802898692.188858</v>
      </c>
      <c r="F43" s="3">
        <f>+BOP!F119/'Exchange Rate'!$C275</f>
        <v>112294685421.25613</v>
      </c>
      <c r="G43" s="3">
        <f>+BOP!G119/'Exchange Rate'!$C275</f>
        <v>46764624728.710999</v>
      </c>
      <c r="H43" s="3">
        <f>+BOP!H119/'Exchange Rate'!$C275</f>
        <v>8946799447.9668903</v>
      </c>
      <c r="I43" s="3">
        <f>+BOP!I119/'Exchange Rate'!$C275</f>
        <v>20762624393.809299</v>
      </c>
      <c r="J43" s="3">
        <f>+BOP!J119/'Exchange Rate'!$C275</f>
        <v>61163280424.297997</v>
      </c>
      <c r="K43" s="3">
        <f>+BOP!K119/'Exchange Rate'!$C275</f>
        <v>11392116451.758078</v>
      </c>
      <c r="L43" s="3">
        <f>+BOP!L119/'Exchange Rate'!$C275</f>
        <v>36081124021.852539</v>
      </c>
      <c r="M43" s="3">
        <f>+BOP!M119/'Exchange Rate'!$C275</f>
        <v>97390721528.357941</v>
      </c>
      <c r="N43" s="3">
        <f>+BOP!N119/'Exchange Rate'!$C275</f>
        <v>-4287958937.048821</v>
      </c>
      <c r="O43" s="3">
        <f>+BOP!O119/'Exchange Rate'!$C275</f>
        <v>36540887709.620201</v>
      </c>
      <c r="P43" s="3">
        <f>+BOP!P119/'Exchange Rate'!$C275</f>
        <v>40369082958.901352</v>
      </c>
      <c r="Q43" s="3">
        <f>+BOP!Q119/'Exchange Rate'!$C275</f>
        <v>60849833818.73774</v>
      </c>
      <c r="R43" s="3">
        <f>+BOP!R119/'Exchange Rate'!$C275</f>
        <v>33107806194.612511</v>
      </c>
      <c r="S43" s="3">
        <f>+BOP!S119/'Exchange Rate'!$C275</f>
        <v>-26016075622.075596</v>
      </c>
      <c r="T43" s="3">
        <f>+BOP!T119/'Exchange Rate'!$C275</f>
        <v>11645358782.137394</v>
      </c>
    </row>
    <row r="44" spans="1:20" x14ac:dyDescent="0.2">
      <c r="A44" s="4">
        <v>45839</v>
      </c>
      <c r="B44" s="3">
        <f>+BOP!B120/'Exchange Rate'!$C276</f>
        <v>181334201866.30502</v>
      </c>
      <c r="C44" s="3">
        <f>+BOP!C120/'Exchange Rate'!$C276</f>
        <v>180967081949.16656</v>
      </c>
      <c r="D44" s="3">
        <f>+BOP!D120/'Exchange Rate'!$C276</f>
        <v>59548690987.549416</v>
      </c>
      <c r="E44" s="3">
        <f>+BOP!E120/'Exchange Rate'!$C276</f>
        <v>67516644309.305809</v>
      </c>
      <c r="F44" s="3">
        <f>+BOP!F120/'Exchange Rate'!$C276</f>
        <v>120298788200.72984</v>
      </c>
      <c r="G44" s="3">
        <f>+BOP!G120/'Exchange Rate'!$C276</f>
        <v>46567928104.673904</v>
      </c>
      <c r="H44" s="3">
        <f>+BOP!H120/'Exchange Rate'!$C276</f>
        <v>9857145237.0449619</v>
      </c>
      <c r="I44" s="3">
        <f>+BOP!I120/'Exchange Rate'!$C276</f>
        <v>19504053760.813148</v>
      </c>
      <c r="J44" s="3">
        <f>+BOP!J120/'Exchange Rate'!$C276</f>
        <v>43240115558.960976</v>
      </c>
      <c r="K44" s="3">
        <f>+BOP!K120/'Exchange Rate'!$C276</f>
        <v>5005354186.5104046</v>
      </c>
      <c r="L44" s="3">
        <f>+BOP!L120/'Exchange Rate'!$C276</f>
        <v>28353479189.375519</v>
      </c>
      <c r="M44" s="3">
        <f>+BOP!M120/'Exchange Rate'!$C276</f>
        <v>30986321430.166672</v>
      </c>
      <c r="N44" s="3">
        <f>+BOP!N120/'Exchange Rate'!$C276</f>
        <v>1325313926.3468356</v>
      </c>
      <c r="O44" s="3">
        <f>+BOP!O120/'Exchange Rate'!$C276</f>
        <v>11467272456.923704</v>
      </c>
      <c r="P44" s="3">
        <f>+BOP!P120/'Exchange Rate'!$C276</f>
        <v>27028165263.028687</v>
      </c>
      <c r="Q44" s="3">
        <f>+BOP!Q120/'Exchange Rate'!$C276</f>
        <v>19519048973.24297</v>
      </c>
      <c r="R44" s="3">
        <f>+BOP!R120/'Exchange Rate'!$C276</f>
        <v>7106860633.1294861</v>
      </c>
      <c r="S44" s="3">
        <f>+BOP!S120/'Exchange Rate'!$C276</f>
        <v>824432869.25635183</v>
      </c>
      <c r="T44" s="3">
        <f>+BOP!T120/'Exchange Rate'!$C276</f>
        <v>8210735610.4933825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6297E-182E-E94E-8B31-B31F6B388B54}">
  <dimension ref="A1:M43"/>
  <sheetViews>
    <sheetView workbookViewId="0">
      <selection activeCell="M2" sqref="M2"/>
    </sheetView>
  </sheetViews>
  <sheetFormatPr baseColWidth="10" defaultRowHeight="15" x14ac:dyDescent="0.2"/>
  <sheetData>
    <row r="1" spans="1:13" ht="128" x14ac:dyDescent="0.2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319</v>
      </c>
    </row>
    <row r="2" spans="1:13" ht="19" customHeight="1" x14ac:dyDescent="0.2">
      <c r="A2" s="4">
        <v>42005</v>
      </c>
      <c r="B2" s="3">
        <f>+IIP!B2/'Exchange Rate'!$C234</f>
        <v>1013471479729.646</v>
      </c>
      <c r="C2" s="3">
        <f>+IIP!C2/'Exchange Rate'!$C234</f>
        <v>188818160019.06305</v>
      </c>
      <c r="D2" s="3">
        <f>+IIP!D2/'Exchange Rate'!$C234</f>
        <v>2942395178150.1567</v>
      </c>
      <c r="E2" s="3">
        <f>+IIP!E2/'Exchange Rate'!$C234</f>
        <v>2043162647610.6467</v>
      </c>
      <c r="F2" s="3">
        <f>+IIP!F2/'Exchange Rate'!$C234</f>
        <v>1027965310467.3687</v>
      </c>
      <c r="G2" s="3">
        <f>+IIP!G2/'Exchange Rate'!$C234</f>
        <v>1195481039949.0647</v>
      </c>
      <c r="H2" s="3">
        <f>+IIP!H2/'Exchange Rate'!$C234</f>
        <v>1914429867675.8015</v>
      </c>
      <c r="I2" s="3">
        <f>+IIP!I2/'Exchange Rate'!$C234</f>
        <v>847681607661.65759</v>
      </c>
      <c r="J2" s="3">
        <f>+IIP!J2/'Exchange Rate'!$C234</f>
        <v>1367083837660.3108</v>
      </c>
      <c r="K2" s="3">
        <f>+IIP!K2/'Exchange Rate'!$C234</f>
        <v>1507559021764.2944</v>
      </c>
      <c r="L2" s="3">
        <f>+IIP!L2/'Exchange Rate'!$C234</f>
        <v>1109234519127.9329</v>
      </c>
      <c r="M2" s="3">
        <f>+IIP!M2/'Exchange Rate'!$C234</f>
        <v>2677810566470.0425</v>
      </c>
    </row>
    <row r="3" spans="1:13" x14ac:dyDescent="0.2">
      <c r="A3" s="4">
        <v>42095</v>
      </c>
      <c r="B3" s="3">
        <f>+IIP!B3/'Exchange Rate'!$C235</f>
        <v>995325802717.2699</v>
      </c>
      <c r="C3" s="3">
        <f>+IIP!C3/'Exchange Rate'!$C235</f>
        <v>186805601781.03033</v>
      </c>
      <c r="D3" s="3">
        <f>+IIP!D3/'Exchange Rate'!$C235</f>
        <v>2898923790542.7246</v>
      </c>
      <c r="E3" s="3">
        <f>+IIP!E3/'Exchange Rate'!$C235</f>
        <v>2046842526999.8962</v>
      </c>
      <c r="F3" s="3">
        <f>+IIP!F3/'Exchange Rate'!$C235</f>
        <v>1007248133227.0826</v>
      </c>
      <c r="G3" s="3">
        <f>+IIP!G3/'Exchange Rate'!$C235</f>
        <v>1190794667916.4526</v>
      </c>
      <c r="H3" s="3">
        <f>+IIP!H3/'Exchange Rate'!$C235</f>
        <v>1891675657313.6641</v>
      </c>
      <c r="I3" s="3">
        <f>+IIP!I3/'Exchange Rate'!$C235</f>
        <v>856047859090.33398</v>
      </c>
      <c r="J3" s="3">
        <f>+IIP!J3/'Exchange Rate'!$C235</f>
        <v>1363817033521.7417</v>
      </c>
      <c r="K3" s="3">
        <f>+IIP!K3/'Exchange Rate'!$C235</f>
        <v>1566201643948.0703</v>
      </c>
      <c r="L3" s="3">
        <f>+IIP!L3/'Exchange Rate'!$C235</f>
        <v>1068967879790.9376</v>
      </c>
      <c r="M3" s="3">
        <f>+IIP!M3/'Exchange Rate'!$C235</f>
        <v>2531332103339.1953</v>
      </c>
    </row>
    <row r="4" spans="1:13" x14ac:dyDescent="0.2">
      <c r="A4" s="4">
        <v>42186</v>
      </c>
      <c r="B4" s="3">
        <f>+IIP!B4/'Exchange Rate'!$C236</f>
        <v>1066364449650.9902</v>
      </c>
      <c r="C4" s="3">
        <f>+IIP!C4/'Exchange Rate'!$C236</f>
        <v>191501156147.65033</v>
      </c>
      <c r="D4" s="3">
        <f>+IIP!D4/'Exchange Rate'!$C236</f>
        <v>3049267616819.5317</v>
      </c>
      <c r="E4" s="3">
        <f>+IIP!E4/'Exchange Rate'!$C236</f>
        <v>2183384473287.6646</v>
      </c>
      <c r="F4" s="3">
        <f>+IIP!F4/'Exchange Rate'!$C236</f>
        <v>1082036605456.2307</v>
      </c>
      <c r="G4" s="3">
        <f>+IIP!G4/'Exchange Rate'!$C236</f>
        <v>1284324977089.9238</v>
      </c>
      <c r="H4" s="3">
        <f>+IIP!H4/'Exchange Rate'!$C236</f>
        <v>1967231011362.7202</v>
      </c>
      <c r="I4" s="3">
        <f>+IIP!I4/'Exchange Rate'!$C236</f>
        <v>899059496190.93518</v>
      </c>
      <c r="J4" s="3">
        <f>+IIP!J4/'Exchange Rate'!$C236</f>
        <v>1419861972479.8289</v>
      </c>
      <c r="K4" s="3">
        <f>+IIP!K4/'Exchange Rate'!$C236</f>
        <v>1616565169682.916</v>
      </c>
      <c r="L4" s="3">
        <f>+IIP!L4/'Exchange Rate'!$C236</f>
        <v>1133577273987.4646</v>
      </c>
      <c r="M4" s="3">
        <f>+IIP!M4/'Exchange Rate'!$C236</f>
        <v>2649788303585.3242</v>
      </c>
    </row>
    <row r="5" spans="1:13" x14ac:dyDescent="0.2">
      <c r="A5" s="4">
        <v>42278</v>
      </c>
      <c r="B5" s="3">
        <f>+IIP!B5/'Exchange Rate'!$C237</f>
        <v>1170639569533.7405</v>
      </c>
      <c r="C5" s="3">
        <f>+IIP!C5/'Exchange Rate'!$C237</f>
        <v>195838131790.88065</v>
      </c>
      <c r="D5" s="3">
        <f>+IIP!D5/'Exchange Rate'!$C237</f>
        <v>3266670620314.6104</v>
      </c>
      <c r="E5" s="3">
        <f>+IIP!E5/'Exchange Rate'!$C237</f>
        <v>2316261385755.5913</v>
      </c>
      <c r="F5" s="3">
        <f>+IIP!F5/'Exchange Rate'!$C237</f>
        <v>1172406099928.262</v>
      </c>
      <c r="G5" s="3">
        <f>+IIP!G5/'Exchange Rate'!$C237</f>
        <v>1367248912759.8359</v>
      </c>
      <c r="H5" s="3">
        <f>+IIP!H5/'Exchange Rate'!$C237</f>
        <v>2094264520387.5251</v>
      </c>
      <c r="I5" s="3">
        <f>+IIP!I5/'Exchange Rate'!$C237</f>
        <v>949012472995.64819</v>
      </c>
      <c r="J5" s="3">
        <f>+IIP!J5/'Exchange Rate'!$C237</f>
        <v>1541239183351.155</v>
      </c>
      <c r="K5" s="3">
        <f>+IIP!K5/'Exchange Rate'!$C237</f>
        <v>1787511951144.8887</v>
      </c>
      <c r="L5" s="3">
        <f>+IIP!L5/'Exchange Rate'!$C237</f>
        <v>1241698883103.0315</v>
      </c>
      <c r="M5" s="3">
        <f>+IIP!M5/'Exchange Rate'!$C237</f>
        <v>2901256569923.501</v>
      </c>
    </row>
    <row r="6" spans="1:13" x14ac:dyDescent="0.2">
      <c r="A6" s="4">
        <v>42370</v>
      </c>
      <c r="B6" s="3">
        <f>+IIP!B6/'Exchange Rate'!$C238</f>
        <v>1242866632515.125</v>
      </c>
      <c r="C6" s="3">
        <f>+IIP!C6/'Exchange Rate'!$C238</f>
        <v>210785895823.00821</v>
      </c>
      <c r="D6" s="3">
        <f>+IIP!D6/'Exchange Rate'!$C238</f>
        <v>3522796002293.9624</v>
      </c>
      <c r="E6" s="3">
        <f>+IIP!E6/'Exchange Rate'!$C238</f>
        <v>2694936025588.3384</v>
      </c>
      <c r="F6" s="3">
        <f>+IIP!F6/'Exchange Rate'!$C238</f>
        <v>1314067098977.3215</v>
      </c>
      <c r="G6" s="3">
        <f>+IIP!G6/'Exchange Rate'!$C238</f>
        <v>1643717545154.6577</v>
      </c>
      <c r="H6" s="3">
        <f>+IIP!H6/'Exchange Rate'!$C238</f>
        <v>2208728903309.437</v>
      </c>
      <c r="I6" s="3">
        <f>+IIP!I6/'Exchange Rate'!$C238</f>
        <v>1051218480433.7583</v>
      </c>
      <c r="J6" s="3">
        <f>+IIP!J6/'Exchange Rate'!$C238</f>
        <v>1598557952101.5286</v>
      </c>
      <c r="K6" s="3">
        <f>+IIP!K6/'Exchange Rate'!$C238</f>
        <v>1849898394687.5247</v>
      </c>
      <c r="L6" s="3">
        <f>+IIP!L6/'Exchange Rate'!$C238</f>
        <v>1299269317935.7327</v>
      </c>
      <c r="M6" s="3">
        <f>+IIP!M6/'Exchange Rate'!$C238</f>
        <v>2883019260041.9395</v>
      </c>
    </row>
    <row r="7" spans="1:13" x14ac:dyDescent="0.2">
      <c r="A7" s="4">
        <v>42461</v>
      </c>
      <c r="B7" s="3">
        <f>+IIP!B7/'Exchange Rate'!$C239</f>
        <v>1370371658756.2769</v>
      </c>
      <c r="C7" s="3">
        <f>+IIP!C7/'Exchange Rate'!$C239</f>
        <v>224058837997.13864</v>
      </c>
      <c r="D7" s="3">
        <f>+IIP!D7/'Exchange Rate'!$C239</f>
        <v>3734892939741.9146</v>
      </c>
      <c r="E7" s="3">
        <f>+IIP!E7/'Exchange Rate'!$C239</f>
        <v>2925959333968.6333</v>
      </c>
      <c r="F7" s="3">
        <f>+IIP!F7/'Exchange Rate'!$C239</f>
        <v>1402559159352.1631</v>
      </c>
      <c r="G7" s="3">
        <f>+IIP!G7/'Exchange Rate'!$C239</f>
        <v>1831175891459.4214</v>
      </c>
      <c r="H7" s="3">
        <f>+IIP!H7/'Exchange Rate'!$C239</f>
        <v>2332333780387.5327</v>
      </c>
      <c r="I7" s="3">
        <f>+IIP!I7/'Exchange Rate'!$C239</f>
        <v>1094783442507.6957</v>
      </c>
      <c r="J7" s="3">
        <f>+IIP!J7/'Exchange Rate'!$C239</f>
        <v>1676096688867.8311</v>
      </c>
      <c r="K7" s="3">
        <f>+IIP!K7/'Exchange Rate'!$C239</f>
        <v>1997445045193.3601</v>
      </c>
      <c r="L7" s="3">
        <f>+IIP!L7/'Exchange Rate'!$C239</f>
        <v>1401609194763.5979</v>
      </c>
      <c r="M7" s="3">
        <f>+IIP!M7/'Exchange Rate'!$C239</f>
        <v>3025987555186.1821</v>
      </c>
    </row>
    <row r="8" spans="1:13" x14ac:dyDescent="0.2">
      <c r="A8" s="4">
        <v>42552</v>
      </c>
      <c r="B8" s="3">
        <f>+IIP!B8/'Exchange Rate'!$C240</f>
        <v>1446916342047.002</v>
      </c>
      <c r="C8" s="3">
        <f>+IIP!C8/'Exchange Rate'!$C240</f>
        <v>235424381886.20209</v>
      </c>
      <c r="D8" s="3">
        <f>+IIP!D8/'Exchange Rate'!$C240</f>
        <v>3934365904469.4556</v>
      </c>
      <c r="E8" s="3">
        <f>+IIP!E8/'Exchange Rate'!$C240</f>
        <v>2893555848121.6436</v>
      </c>
      <c r="F8" s="3">
        <f>+IIP!F8/'Exchange Rate'!$C240</f>
        <v>1450134495267.4795</v>
      </c>
      <c r="G8" s="3">
        <f>+IIP!G8/'Exchange Rate'!$C240</f>
        <v>1663447324898.6599</v>
      </c>
      <c r="H8" s="3">
        <f>+IIP!H8/'Exchange Rate'!$C240</f>
        <v>2484231409201.2827</v>
      </c>
      <c r="I8" s="3">
        <f>+IIP!I8/'Exchange Rate'!$C240</f>
        <v>1230108523224.6243</v>
      </c>
      <c r="J8" s="3">
        <f>+IIP!J8/'Exchange Rate'!$C240</f>
        <v>1739952970360.3271</v>
      </c>
      <c r="K8" s="3">
        <f>+IIP!K8/'Exchange Rate'!$C240</f>
        <v>2117616995331.3293</v>
      </c>
      <c r="L8" s="3">
        <f>+IIP!L8/'Exchange Rate'!$C240</f>
        <v>1467497172735.2322</v>
      </c>
      <c r="M8" s="3">
        <f>+IIP!M8/'Exchange Rate'!$C240</f>
        <v>3329105218056.5869</v>
      </c>
    </row>
    <row r="9" spans="1:13" x14ac:dyDescent="0.2">
      <c r="A9" s="4">
        <v>42644</v>
      </c>
      <c r="B9" s="3">
        <f>+IIP!B9/'Exchange Rate'!$C241</f>
        <v>1393732373175.4565</v>
      </c>
      <c r="C9" s="3">
        <f>+IIP!C9/'Exchange Rate'!$C241</f>
        <v>227448459554.21198</v>
      </c>
      <c r="D9" s="3">
        <f>+IIP!D9/'Exchange Rate'!$C241</f>
        <v>3763578003032.1543</v>
      </c>
      <c r="E9" s="3">
        <f>+IIP!E9/'Exchange Rate'!$C241</f>
        <v>2905212326777.811</v>
      </c>
      <c r="F9" s="3">
        <f>+IIP!F9/'Exchange Rate'!$C241</f>
        <v>1397555484217.3533</v>
      </c>
      <c r="G9" s="3">
        <f>+IIP!G9/'Exchange Rate'!$C241</f>
        <v>1685442317483.1189</v>
      </c>
      <c r="H9" s="3">
        <f>+IIP!H9/'Exchange Rate'!$C241</f>
        <v>2366022518816.1118</v>
      </c>
      <c r="I9" s="3">
        <f>+IIP!I9/'Exchange Rate'!$C241</f>
        <v>1219770009294.573</v>
      </c>
      <c r="J9" s="3">
        <f>+IIP!J9/'Exchange Rate'!$C241</f>
        <v>1698542943875.6345</v>
      </c>
      <c r="K9" s="3">
        <f>+IIP!K9/'Exchange Rate'!$C241</f>
        <v>2074014438213.3501</v>
      </c>
      <c r="L9" s="3">
        <f>+IIP!L9/'Exchange Rate'!$C241</f>
        <v>1359564651604.0828</v>
      </c>
      <c r="M9" s="3">
        <f>+IIP!M9/'Exchange Rate'!$C241</f>
        <v>3011494677072.437</v>
      </c>
    </row>
    <row r="10" spans="1:13" x14ac:dyDescent="0.2">
      <c r="A10" s="4">
        <v>42736</v>
      </c>
      <c r="B10" s="3">
        <f>+IIP!B10/'Exchange Rate'!$C242</f>
        <v>1321029761909.0261</v>
      </c>
      <c r="C10" s="3">
        <f>+IIP!C10/'Exchange Rate'!$C242</f>
        <v>228561807906.98541</v>
      </c>
      <c r="D10" s="3">
        <f>+IIP!D10/'Exchange Rate'!$C242</f>
        <v>3690690098148.4238</v>
      </c>
      <c r="E10" s="3">
        <f>+IIP!E10/'Exchange Rate'!$C242</f>
        <v>2606821267886.8608</v>
      </c>
      <c r="F10" s="3">
        <f>+IIP!F10/'Exchange Rate'!$C242</f>
        <v>1357292124062.0083</v>
      </c>
      <c r="G10" s="3">
        <f>+IIP!G10/'Exchange Rate'!$C242</f>
        <v>1412223439301.7844</v>
      </c>
      <c r="H10" s="3">
        <f>+IIP!H10/'Exchange Rate'!$C242</f>
        <v>2333397974079.0928</v>
      </c>
      <c r="I10" s="3">
        <f>+IIP!I10/'Exchange Rate'!$C242</f>
        <v>1194597828593.9575</v>
      </c>
      <c r="J10" s="3">
        <f>+IIP!J10/'Exchange Rate'!$C242</f>
        <v>1559406886687.8901</v>
      </c>
      <c r="K10" s="3">
        <f>+IIP!K10/'Exchange Rate'!$C242</f>
        <v>1983114302069.5383</v>
      </c>
      <c r="L10" s="3">
        <f>+IIP!L10/'Exchange Rate'!$C242</f>
        <v>1252014997391.1865</v>
      </c>
      <c r="M10" s="3">
        <f>+IIP!M10/'Exchange Rate'!$C242</f>
        <v>3004949687234.6919</v>
      </c>
    </row>
    <row r="11" spans="1:13" x14ac:dyDescent="0.2">
      <c r="A11" s="4">
        <v>42826</v>
      </c>
      <c r="B11" s="3">
        <f>+IIP!B11/'Exchange Rate'!$C243</f>
        <v>1236094711076.2271</v>
      </c>
      <c r="C11" s="3">
        <f>+IIP!C11/'Exchange Rate'!$C243</f>
        <v>241577635046.99338</v>
      </c>
      <c r="D11" s="3">
        <f>+IIP!D11/'Exchange Rate'!$C243</f>
        <v>3571197050654.0308</v>
      </c>
      <c r="E11" s="3">
        <f>+IIP!E11/'Exchange Rate'!$C243</f>
        <v>2532094037753.2935</v>
      </c>
      <c r="F11" s="3">
        <f>+IIP!F11/'Exchange Rate'!$C243</f>
        <v>1296280436852.5439</v>
      </c>
      <c r="G11" s="3">
        <f>+IIP!G11/'Exchange Rate'!$C243</f>
        <v>1297116512834.6699</v>
      </c>
      <c r="H11" s="3">
        <f>+IIP!H11/'Exchange Rate'!$C243</f>
        <v>2274916613808.3291</v>
      </c>
      <c r="I11" s="3">
        <f>+IIP!I11/'Exchange Rate'!$C243</f>
        <v>1234977524917.147</v>
      </c>
      <c r="J11" s="3">
        <f>+IIP!J11/'Exchange Rate'!$C243</f>
        <v>1618294982411.8838</v>
      </c>
      <c r="K11" s="3">
        <f>+IIP!K11/'Exchange Rate'!$C243</f>
        <v>2031049187076.7808</v>
      </c>
      <c r="L11" s="3">
        <f>+IIP!L11/'Exchange Rate'!$C243</f>
        <v>1166032020511.0703</v>
      </c>
      <c r="M11" s="3">
        <f>+IIP!M11/'Exchange Rate'!$C243</f>
        <v>2818517972863.2554</v>
      </c>
    </row>
    <row r="12" spans="1:13" x14ac:dyDescent="0.2">
      <c r="A12" s="4">
        <v>42917</v>
      </c>
      <c r="B12" s="3">
        <f>+IIP!B12/'Exchange Rate'!$C244</f>
        <v>1272484569231.686</v>
      </c>
      <c r="C12" s="3">
        <f>+IIP!C12/'Exchange Rate'!$C244</f>
        <v>246522466392.41528</v>
      </c>
      <c r="D12" s="3">
        <f>+IIP!D12/'Exchange Rate'!$C244</f>
        <v>3669433156291.1846</v>
      </c>
      <c r="E12" s="3">
        <f>+IIP!E12/'Exchange Rate'!$C244</f>
        <v>2675073142521.7485</v>
      </c>
      <c r="F12" s="3">
        <f>+IIP!F12/'Exchange Rate'!$C244</f>
        <v>1344652253936.7947</v>
      </c>
      <c r="G12" s="3">
        <f>+IIP!G12/'Exchange Rate'!$C244</f>
        <v>1410627819142.3689</v>
      </c>
      <c r="H12" s="3">
        <f>+IIP!H12/'Exchange Rate'!$C244</f>
        <v>2324780902353.7505</v>
      </c>
      <c r="I12" s="3">
        <f>+IIP!I12/'Exchange Rate'!$C244</f>
        <v>1264445323380.8933</v>
      </c>
      <c r="J12" s="3">
        <f>+IIP!J12/'Exchange Rate'!$C244</f>
        <v>1595648055382.2769</v>
      </c>
      <c r="K12" s="3">
        <f>+IIP!K12/'Exchange Rate'!$C244</f>
        <v>2006004755585.2341</v>
      </c>
      <c r="L12" s="3">
        <f>+IIP!L12/'Exchange Rate'!$C244</f>
        <v>1146898104411.2705</v>
      </c>
      <c r="M12" s="3">
        <f>+IIP!M12/'Exchange Rate'!$C244</f>
        <v>2760866435844.9399</v>
      </c>
    </row>
    <row r="13" spans="1:13" x14ac:dyDescent="0.2">
      <c r="A13" s="4">
        <v>43009</v>
      </c>
      <c r="B13" s="3">
        <f>+IIP!B13/'Exchange Rate'!$C245</f>
        <v>1408452626042.8823</v>
      </c>
      <c r="C13" s="3">
        <f>+IIP!C13/'Exchange Rate'!$C245</f>
        <v>250333255909.84543</v>
      </c>
      <c r="D13" s="3">
        <f>+IIP!D13/'Exchange Rate'!$C245</f>
        <v>3897490316852.1328</v>
      </c>
      <c r="E13" s="3">
        <f>+IIP!E13/'Exchange Rate'!$C245</f>
        <v>2842971029755.0483</v>
      </c>
      <c r="F13" s="3">
        <f>+IIP!F13/'Exchange Rate'!$C245</f>
        <v>1443682806284.6917</v>
      </c>
      <c r="G13" s="3">
        <f>+IIP!G13/'Exchange Rate'!$C245</f>
        <v>1580249774470.8774</v>
      </c>
      <c r="H13" s="3">
        <f>+IIP!H13/'Exchange Rate'!$C245</f>
        <v>2453807510559.855</v>
      </c>
      <c r="I13" s="3">
        <f>+IIP!I13/'Exchange Rate'!$C245</f>
        <v>1262721255284.0559</v>
      </c>
      <c r="J13" s="3">
        <f>+IIP!J13/'Exchange Rate'!$C245</f>
        <v>1807468047783.802</v>
      </c>
      <c r="K13" s="3">
        <f>+IIP!K13/'Exchange Rate'!$C245</f>
        <v>2280961687968.4116</v>
      </c>
      <c r="L13" s="3">
        <f>+IIP!L13/'Exchange Rate'!$C245</f>
        <v>1260145672230.7979</v>
      </c>
      <c r="M13" s="3">
        <f>+IIP!M13/'Exchange Rate'!$C245</f>
        <v>2989486583931.2207</v>
      </c>
    </row>
    <row r="14" spans="1:13" x14ac:dyDescent="0.2">
      <c r="A14" s="4">
        <v>43101</v>
      </c>
      <c r="B14" s="3">
        <f>+IIP!B14/'Exchange Rate'!$C246</f>
        <v>1491955685591.9409</v>
      </c>
      <c r="C14" s="3">
        <f>+IIP!C14/'Exchange Rate'!$C246</f>
        <v>261918921925.04761</v>
      </c>
      <c r="D14" s="3">
        <f>+IIP!D14/'Exchange Rate'!$C246</f>
        <v>3977579324629.3223</v>
      </c>
      <c r="E14" s="3">
        <f>+IIP!E14/'Exchange Rate'!$C246</f>
        <v>3032574903912.3618</v>
      </c>
      <c r="F14" s="3">
        <f>+IIP!F14/'Exchange Rate'!$C246</f>
        <v>1542826386325.7141</v>
      </c>
      <c r="G14" s="3">
        <f>+IIP!G14/'Exchange Rate'!$C246</f>
        <v>1687652452998.0208</v>
      </c>
      <c r="H14" s="3">
        <f>+IIP!H14/'Exchange Rate'!$C246</f>
        <v>2434752938305.1606</v>
      </c>
      <c r="I14" s="3">
        <f>+IIP!I14/'Exchange Rate'!$C246</f>
        <v>1344922450914.4238</v>
      </c>
      <c r="J14" s="3">
        <f>+IIP!J14/'Exchange Rate'!$C246</f>
        <v>1759624623398.3623</v>
      </c>
      <c r="K14" s="3">
        <f>+IIP!K14/'Exchange Rate'!$C246</f>
        <v>2180594565202.1802</v>
      </c>
      <c r="L14" s="3">
        <f>+IIP!L14/'Exchange Rate'!$C246</f>
        <v>1274665802479.9124</v>
      </c>
      <c r="M14" s="3">
        <f>+IIP!M14/'Exchange Rate'!$C246</f>
        <v>3021115626048.5684</v>
      </c>
    </row>
    <row r="15" spans="1:13" x14ac:dyDescent="0.2">
      <c r="A15" s="4">
        <v>43191</v>
      </c>
      <c r="B15" s="3">
        <f>+IIP!B15/'Exchange Rate'!$C247</f>
        <v>1506549298620.2947</v>
      </c>
      <c r="C15" s="3">
        <f>+IIP!C15/'Exchange Rate'!$C247</f>
        <v>259578355929.32101</v>
      </c>
      <c r="D15" s="3">
        <f>+IIP!D15/'Exchange Rate'!$C247</f>
        <v>4013087766131.8867</v>
      </c>
      <c r="E15" s="3">
        <f>+IIP!E15/'Exchange Rate'!$C247</f>
        <v>3099319590801.0435</v>
      </c>
      <c r="F15" s="3">
        <f>+IIP!F15/'Exchange Rate'!$C247</f>
        <v>1562520648185.4985</v>
      </c>
      <c r="G15" s="3">
        <f>+IIP!G15/'Exchange Rate'!$C247</f>
        <v>1751461329626.0315</v>
      </c>
      <c r="H15" s="3">
        <f>+IIP!H15/'Exchange Rate'!$C247</f>
        <v>2450567117944.188</v>
      </c>
      <c r="I15" s="3">
        <f>+IIP!I15/'Exchange Rate'!$C247</f>
        <v>1347858261173.5085</v>
      </c>
      <c r="J15" s="3">
        <f>+IIP!J15/'Exchange Rate'!$C247</f>
        <v>1783562797266.7485</v>
      </c>
      <c r="K15" s="3">
        <f>+IIP!K15/'Exchange Rate'!$C247</f>
        <v>2212722337585.0981</v>
      </c>
      <c r="L15" s="3">
        <f>+IIP!L15/'Exchange Rate'!$C247</f>
        <v>1279722532561.0732</v>
      </c>
      <c r="M15" s="3">
        <f>+IIP!M15/'Exchange Rate'!$C247</f>
        <v>3013996240615.9951</v>
      </c>
    </row>
    <row r="16" spans="1:13" x14ac:dyDescent="0.2">
      <c r="A16" s="4">
        <v>43282</v>
      </c>
      <c r="B16" s="3">
        <f>+IIP!B16/'Exchange Rate'!$C248</f>
        <v>1532498976331.8562</v>
      </c>
      <c r="C16" s="3">
        <f>+IIP!C16/'Exchange Rate'!$C248</f>
        <v>254277769473.86566</v>
      </c>
      <c r="D16" s="3">
        <f>+IIP!D16/'Exchange Rate'!$C248</f>
        <v>4091304588925.5571</v>
      </c>
      <c r="E16" s="3">
        <f>+IIP!E16/'Exchange Rate'!$C248</f>
        <v>3180890789539.0073</v>
      </c>
      <c r="F16" s="3">
        <f>+IIP!F16/'Exchange Rate'!$C248</f>
        <v>1617614299801.5796</v>
      </c>
      <c r="G16" s="3">
        <f>+IIP!G16/'Exchange Rate'!$C248</f>
        <v>1801658090345.5427</v>
      </c>
      <c r="H16" s="3">
        <f>+IIP!H16/'Exchange Rate'!$C248</f>
        <v>2473690289123.3403</v>
      </c>
      <c r="I16" s="3">
        <f>+IIP!I16/'Exchange Rate'!$C248</f>
        <v>1379232699194.9717</v>
      </c>
      <c r="J16" s="3">
        <f>+IIP!J16/'Exchange Rate'!$C248</f>
        <v>1795986058480.0791</v>
      </c>
      <c r="K16" s="3">
        <f>+IIP!K16/'Exchange Rate'!$C248</f>
        <v>2215346669528.8696</v>
      </c>
      <c r="L16" s="3">
        <f>+IIP!L16/'Exchange Rate'!$C248</f>
        <v>1280203469225.2563</v>
      </c>
      <c r="M16" s="3">
        <f>+IIP!M16/'Exchange Rate'!$C248</f>
        <v>3032897369549.8906</v>
      </c>
    </row>
    <row r="17" spans="1:13" x14ac:dyDescent="0.2">
      <c r="A17" s="4">
        <v>43374</v>
      </c>
      <c r="B17" s="3">
        <f>+IIP!B17/'Exchange Rate'!$C249</f>
        <v>1553131150715.2104</v>
      </c>
      <c r="C17" s="3">
        <f>+IIP!C17/'Exchange Rate'!$C249</f>
        <v>256608841841.77148</v>
      </c>
      <c r="D17" s="3">
        <f>+IIP!D17/'Exchange Rate'!$C249</f>
        <v>4095837652798.8042</v>
      </c>
      <c r="E17" s="3">
        <f>+IIP!E17/'Exchange Rate'!$C249</f>
        <v>3300572762148.9585</v>
      </c>
      <c r="F17" s="3">
        <f>+IIP!F17/'Exchange Rate'!$C249</f>
        <v>1665965564665.6113</v>
      </c>
      <c r="G17" s="3">
        <f>+IIP!G17/'Exchange Rate'!$C249</f>
        <v>1920344287755.6018</v>
      </c>
      <c r="H17" s="3">
        <f>+IIP!H17/'Exchange Rate'!$C249</f>
        <v>2429872088134.459</v>
      </c>
      <c r="I17" s="3">
        <f>+IIP!I17/'Exchange Rate'!$C249</f>
        <v>1380228474393.2419</v>
      </c>
      <c r="J17" s="3">
        <f>+IIP!J17/'Exchange Rate'!$C249</f>
        <v>1793932901315.4089</v>
      </c>
      <c r="K17" s="3">
        <f>+IIP!K17/'Exchange Rate'!$C249</f>
        <v>2223456029730.7021</v>
      </c>
      <c r="L17" s="3">
        <f>+IIP!L17/'Exchange Rate'!$C249</f>
        <v>1259408628191.5581</v>
      </c>
      <c r="M17" s="3">
        <f>+IIP!M17/'Exchange Rate'!$C249</f>
        <v>2928947825543.0449</v>
      </c>
    </row>
    <row r="18" spans="1:13" x14ac:dyDescent="0.2">
      <c r="A18" s="4">
        <v>43466</v>
      </c>
      <c r="B18" s="3">
        <f>+IIP!B18/'Exchange Rate'!$C250</f>
        <v>1575516619036.4067</v>
      </c>
      <c r="C18" s="3">
        <f>+IIP!C18/'Exchange Rate'!$C250</f>
        <v>264458190905.68082</v>
      </c>
      <c r="D18" s="3">
        <f>+IIP!D18/'Exchange Rate'!$C250</f>
        <v>4039443028085.1128</v>
      </c>
      <c r="E18" s="3">
        <f>+IIP!E18/'Exchange Rate'!$C250</f>
        <v>3275711078931.6484</v>
      </c>
      <c r="F18" s="3">
        <f>+IIP!F18/'Exchange Rate'!$C250</f>
        <v>1656736973711.8433</v>
      </c>
      <c r="G18" s="3">
        <f>+IIP!G18/'Exchange Rate'!$C250</f>
        <v>1878127851383.7144</v>
      </c>
      <c r="H18" s="3">
        <f>+IIP!H18/'Exchange Rate'!$C250</f>
        <v>2382706054374.7944</v>
      </c>
      <c r="I18" s="3">
        <f>+IIP!I18/'Exchange Rate'!$C250</f>
        <v>1397583227538.938</v>
      </c>
      <c r="J18" s="3">
        <f>+IIP!J18/'Exchange Rate'!$C250</f>
        <v>1843642621609.9065</v>
      </c>
      <c r="K18" s="3">
        <f>+IIP!K18/'Exchange Rate'!$C250</f>
        <v>2299218240665.9487</v>
      </c>
      <c r="L18" s="3">
        <f>+IIP!L18/'Exchange Rate'!$C250</f>
        <v>1225531488233.7498</v>
      </c>
      <c r="M18" s="3">
        <f>+IIP!M18/'Exchange Rate'!$C250</f>
        <v>2843138842705.5854</v>
      </c>
    </row>
    <row r="19" spans="1:13" x14ac:dyDescent="0.2">
      <c r="A19" s="4">
        <v>43556</v>
      </c>
      <c r="B19" s="3">
        <f>+IIP!B19/'Exchange Rate'!$C251</f>
        <v>1595247880539.3982</v>
      </c>
      <c r="C19" s="3">
        <f>+IIP!C19/'Exchange Rate'!$C251</f>
        <v>269280519624.0372</v>
      </c>
      <c r="D19" s="3">
        <f>+IIP!D19/'Exchange Rate'!$C251</f>
        <v>4113567972639.001</v>
      </c>
      <c r="E19" s="3">
        <f>+IIP!E19/'Exchange Rate'!$C251</f>
        <v>3318228527502.4194</v>
      </c>
      <c r="F19" s="3">
        <f>+IIP!F19/'Exchange Rate'!$C251</f>
        <v>1704421080909.8787</v>
      </c>
      <c r="G19" s="3">
        <f>+IIP!G19/'Exchange Rate'!$C251</f>
        <v>1846182405315.1638</v>
      </c>
      <c r="H19" s="3">
        <f>+IIP!H19/'Exchange Rate'!$C251</f>
        <v>2409146891726.938</v>
      </c>
      <c r="I19" s="3">
        <f>+IIP!I19/'Exchange Rate'!$C251</f>
        <v>1472046122185.7627</v>
      </c>
      <c r="J19" s="3">
        <f>+IIP!J19/'Exchange Rate'!$C251</f>
        <v>1933352059929.6855</v>
      </c>
      <c r="K19" s="3">
        <f>+IIP!K19/'Exchange Rate'!$C251</f>
        <v>2399350301634.166</v>
      </c>
      <c r="L19" s="3">
        <f>+IIP!L19/'Exchange Rate'!$C251</f>
        <v>1263350583310.5208</v>
      </c>
      <c r="M19" s="3">
        <f>+IIP!M19/'Exchange Rate'!$C251</f>
        <v>2932593051344.915</v>
      </c>
    </row>
    <row r="20" spans="1:13" x14ac:dyDescent="0.2">
      <c r="A20" s="4">
        <v>43647</v>
      </c>
      <c r="B20" s="3">
        <f>+IIP!B20/'Exchange Rate'!$C252</f>
        <v>1709792696274.3088</v>
      </c>
      <c r="C20" s="3">
        <f>+IIP!C20/'Exchange Rate'!$C252</f>
        <v>284087102073.52631</v>
      </c>
      <c r="D20" s="3">
        <f>+IIP!D20/'Exchange Rate'!$C252</f>
        <v>4402746381746.3564</v>
      </c>
      <c r="E20" s="3">
        <f>+IIP!E20/'Exchange Rate'!$C252</f>
        <v>3547153477967.6143</v>
      </c>
      <c r="F20" s="3">
        <f>+IIP!F20/'Exchange Rate'!$C252</f>
        <v>1855341131883.804</v>
      </c>
      <c r="G20" s="3">
        <f>+IIP!G20/'Exchange Rate'!$C252</f>
        <v>2005282656825.521</v>
      </c>
      <c r="H20" s="3">
        <f>+IIP!H20/'Exchange Rate'!$C252</f>
        <v>2547405249861.8911</v>
      </c>
      <c r="I20" s="3">
        <f>+IIP!I20/'Exchange Rate'!$C252</f>
        <v>1541870821134.3416</v>
      </c>
      <c r="J20" s="3">
        <f>+IIP!J20/'Exchange Rate'!$C252</f>
        <v>2025391640573.5991</v>
      </c>
      <c r="K20" s="3">
        <f>+IIP!K20/'Exchange Rate'!$C252</f>
        <v>2542213984720.3462</v>
      </c>
      <c r="L20" s="3">
        <f>+IIP!L20/'Exchange Rate'!$C252</f>
        <v>1333689129220.6316</v>
      </c>
      <c r="M20" s="3">
        <f>+IIP!M20/'Exchange Rate'!$C252</f>
        <v>3084433524624.8218</v>
      </c>
    </row>
    <row r="21" spans="1:13" x14ac:dyDescent="0.2">
      <c r="A21" s="4">
        <v>43739</v>
      </c>
      <c r="B21" s="3">
        <f>+IIP!B21/'Exchange Rate'!$C253</f>
        <v>1675448239871.6042</v>
      </c>
      <c r="C21" s="3">
        <f>+IIP!C21/'Exchange Rate'!$C253</f>
        <v>282733019863.42126</v>
      </c>
      <c r="D21" s="3">
        <f>+IIP!D21/'Exchange Rate'!$C253</f>
        <v>4138437358035.832</v>
      </c>
      <c r="E21" s="3">
        <f>+IIP!E21/'Exchange Rate'!$C253</f>
        <v>3193831615056.7734</v>
      </c>
      <c r="F21" s="3">
        <f>+IIP!F21/'Exchange Rate'!$C253</f>
        <v>1653558898541.8545</v>
      </c>
      <c r="G21" s="3">
        <f>+IIP!G21/'Exchange Rate'!$C253</f>
        <v>1594307323370.4419</v>
      </c>
      <c r="H21" s="3">
        <f>+IIP!H21/'Exchange Rate'!$C253</f>
        <v>2484878459495.293</v>
      </c>
      <c r="I21" s="3">
        <f>+IIP!I21/'Exchange Rate'!$C253</f>
        <v>1599524291686.2122</v>
      </c>
      <c r="J21" s="3">
        <f>+IIP!J21/'Exchange Rate'!$C253</f>
        <v>1996703800695.7637</v>
      </c>
      <c r="K21" s="3">
        <f>+IIP!K21/'Exchange Rate'!$C253</f>
        <v>2489947735133.2549</v>
      </c>
      <c r="L21" s="3">
        <f>+IIP!L21/'Exchange Rate'!$C253</f>
        <v>1288710945976.5359</v>
      </c>
      <c r="M21" s="3">
        <f>+IIP!M21/'Exchange Rate'!$C253</f>
        <v>3154429442620.4487</v>
      </c>
    </row>
    <row r="22" spans="1:13" x14ac:dyDescent="0.2">
      <c r="A22" s="4">
        <v>43831</v>
      </c>
      <c r="B22" s="3">
        <f>+IIP!B22/'Exchange Rate'!$C254</f>
        <v>1786538164184.7505</v>
      </c>
      <c r="C22" s="3">
        <f>+IIP!C22/'Exchange Rate'!$C254</f>
        <v>297151417949.41492</v>
      </c>
      <c r="D22" s="3">
        <f>+IIP!D22/'Exchange Rate'!$C254</f>
        <v>4398003598455.3115</v>
      </c>
      <c r="E22" s="3">
        <f>+IIP!E22/'Exchange Rate'!$C254</f>
        <v>3412684175170.1431</v>
      </c>
      <c r="F22" s="3">
        <f>+IIP!F22/'Exchange Rate'!$C254</f>
        <v>1797717304271.3271</v>
      </c>
      <c r="G22" s="3">
        <f>+IIP!G22/'Exchange Rate'!$C254</f>
        <v>1751228660553.1067</v>
      </c>
      <c r="H22" s="3">
        <f>+IIP!H22/'Exchange Rate'!$C254</f>
        <v>2600286294185.5278</v>
      </c>
      <c r="I22" s="3">
        <f>+IIP!I22/'Exchange Rate'!$C254</f>
        <v>1661455514607.9319</v>
      </c>
      <c r="J22" s="3">
        <f>+IIP!J22/'Exchange Rate'!$C254</f>
        <v>2000808353109.1741</v>
      </c>
      <c r="K22" s="3">
        <f>+IIP!K22/'Exchange Rate'!$C254</f>
        <v>2509998134297.0454</v>
      </c>
      <c r="L22" s="3">
        <f>+IIP!L22/'Exchange Rate'!$C254</f>
        <v>1317769024732.7371</v>
      </c>
      <c r="M22" s="3">
        <f>+IIP!M22/'Exchange Rate'!$C254</f>
        <v>3281329203044.9536</v>
      </c>
    </row>
    <row r="23" spans="1:13" x14ac:dyDescent="0.2">
      <c r="A23" s="4">
        <v>43922</v>
      </c>
      <c r="B23" s="3">
        <f>+IIP!B23/'Exchange Rate'!$C255</f>
        <v>1785636170015.6277</v>
      </c>
      <c r="C23" s="3">
        <f>+IIP!C23/'Exchange Rate'!$C255</f>
        <v>302080790734.93903</v>
      </c>
      <c r="D23" s="3">
        <f>+IIP!D23/'Exchange Rate'!$C255</f>
        <v>4435091680550.5967</v>
      </c>
      <c r="E23" s="3">
        <f>+IIP!E23/'Exchange Rate'!$C255</f>
        <v>3425598176198.5249</v>
      </c>
      <c r="F23" s="3">
        <f>+IIP!F23/'Exchange Rate'!$C255</f>
        <v>1806061724931.5137</v>
      </c>
      <c r="G23" s="3">
        <f>+IIP!G23/'Exchange Rate'!$C255</f>
        <v>1723974487471.9695</v>
      </c>
      <c r="H23" s="3">
        <f>+IIP!H23/'Exchange Rate'!$C255</f>
        <v>2629029955626.147</v>
      </c>
      <c r="I23" s="3">
        <f>+IIP!I23/'Exchange Rate'!$C255</f>
        <v>1701623688725.0312</v>
      </c>
      <c r="J23" s="3">
        <f>+IIP!J23/'Exchange Rate'!$C255</f>
        <v>1963056389622.0601</v>
      </c>
      <c r="K23" s="3">
        <f>+IIP!K23/'Exchange Rate'!$C255</f>
        <v>2511574351759.2017</v>
      </c>
      <c r="L23" s="3">
        <f>+IIP!L23/'Exchange Rate'!$C255</f>
        <v>1319045656866.2607</v>
      </c>
      <c r="M23" s="3">
        <f>+IIP!M23/'Exchange Rate'!$C255</f>
        <v>3293278009200.6528</v>
      </c>
    </row>
    <row r="24" spans="1:13" x14ac:dyDescent="0.2">
      <c r="A24" s="4">
        <v>44013</v>
      </c>
      <c r="B24" s="3">
        <f>+IIP!B24/'Exchange Rate'!$C256</f>
        <v>1838503482192.8994</v>
      </c>
      <c r="C24" s="3">
        <f>+IIP!C24/'Exchange Rate'!$C256</f>
        <v>312286169109.28802</v>
      </c>
      <c r="D24" s="3">
        <f>+IIP!D24/'Exchange Rate'!$C256</f>
        <v>4563856813396.6689</v>
      </c>
      <c r="E24" s="3">
        <f>+IIP!E24/'Exchange Rate'!$C256</f>
        <v>3555081105925.5454</v>
      </c>
      <c r="F24" s="3">
        <f>+IIP!F24/'Exchange Rate'!$C256</f>
        <v>1861672932243.0398</v>
      </c>
      <c r="G24" s="3">
        <f>+IIP!G24/'Exchange Rate'!$C256</f>
        <v>1803829085303.5117</v>
      </c>
      <c r="H24" s="3">
        <f>+IIP!H24/'Exchange Rate'!$C256</f>
        <v>2702183881152.96</v>
      </c>
      <c r="I24" s="3">
        <f>+IIP!I24/'Exchange Rate'!$C256</f>
        <v>1751252020623.6162</v>
      </c>
      <c r="J24" s="3">
        <f>+IIP!J24/'Exchange Rate'!$C256</f>
        <v>2002396682892.3103</v>
      </c>
      <c r="K24" s="3">
        <f>+IIP!K24/'Exchange Rate'!$C256</f>
        <v>2554661684734.5195</v>
      </c>
      <c r="L24" s="3">
        <f>+IIP!L24/'Exchange Rate'!$C256</f>
        <v>1346690951943.25</v>
      </c>
      <c r="M24" s="3">
        <f>+IIP!M24/'Exchange Rate'!$C256</f>
        <v>3334086561867.8911</v>
      </c>
    </row>
    <row r="25" spans="1:13" x14ac:dyDescent="0.2">
      <c r="A25" s="4">
        <v>44105</v>
      </c>
      <c r="B25" s="3">
        <f>+IIP!B25/'Exchange Rate'!$C257</f>
        <v>1955668422119.5505</v>
      </c>
      <c r="C25" s="3">
        <f>+IIP!C25/'Exchange Rate'!$C257</f>
        <v>328933493785.41016</v>
      </c>
      <c r="D25" s="3">
        <f>+IIP!D25/'Exchange Rate'!$C257</f>
        <v>4725226394560.0029</v>
      </c>
      <c r="E25" s="3">
        <f>+IIP!E25/'Exchange Rate'!$C257</f>
        <v>3752576597458.2212</v>
      </c>
      <c r="F25" s="3">
        <f>+IIP!F25/'Exchange Rate'!$C257</f>
        <v>1978180934857.1331</v>
      </c>
      <c r="G25" s="3">
        <f>+IIP!G25/'Exchange Rate'!$C257</f>
        <v>1979748486634.2593</v>
      </c>
      <c r="H25" s="3">
        <f>+IIP!H25/'Exchange Rate'!$C257</f>
        <v>2747045459704.2378</v>
      </c>
      <c r="I25" s="3">
        <f>+IIP!I25/'Exchange Rate'!$C257</f>
        <v>1772828110823.8376</v>
      </c>
      <c r="J25" s="3">
        <f>+IIP!J25/'Exchange Rate'!$C257</f>
        <v>2074315492519.0564</v>
      </c>
      <c r="K25" s="3">
        <f>+IIP!K25/'Exchange Rate'!$C257</f>
        <v>2643348211758.8506</v>
      </c>
      <c r="L25" s="3">
        <f>+IIP!L25/'Exchange Rate'!$C257</f>
        <v>1380847152658.7261</v>
      </c>
      <c r="M25" s="3">
        <f>+IIP!M25/'Exchange Rate'!$C257</f>
        <v>3429464464458.6382</v>
      </c>
    </row>
    <row r="26" spans="1:13" x14ac:dyDescent="0.2">
      <c r="A26" s="4">
        <v>44197</v>
      </c>
      <c r="B26" s="3">
        <f>+IIP!B26/'Exchange Rate'!$C258</f>
        <v>1906540606951.4534</v>
      </c>
      <c r="C26" s="3">
        <f>+IIP!C26/'Exchange Rate'!$C258</f>
        <v>323338534322.52289</v>
      </c>
      <c r="D26" s="3">
        <f>+IIP!D26/'Exchange Rate'!$C258</f>
        <v>4501541137469.8398</v>
      </c>
      <c r="E26" s="3">
        <f>+IIP!E26/'Exchange Rate'!$C258</f>
        <v>3371353244247.147</v>
      </c>
      <c r="F26" s="3">
        <f>+IIP!F26/'Exchange Rate'!$C258</f>
        <v>1749489425620.4045</v>
      </c>
      <c r="G26" s="3">
        <f>+IIP!G26/'Exchange Rate'!$C258</f>
        <v>1618372712115.99</v>
      </c>
      <c r="H26" s="3">
        <f>+IIP!H26/'Exchange Rate'!$C258</f>
        <v>2752051711851.0215</v>
      </c>
      <c r="I26" s="3">
        <f>+IIP!I26/'Exchange Rate'!$C258</f>
        <v>1752980532131.2419</v>
      </c>
      <c r="J26" s="3">
        <f>+IIP!J26/'Exchange Rate'!$C258</f>
        <v>2329397436529.5122</v>
      </c>
      <c r="K26" s="3">
        <f>+IIP!K26/'Exchange Rate'!$C258</f>
        <v>3023449826938.6392</v>
      </c>
      <c r="L26" s="3">
        <f>+IIP!L26/'Exchange Rate'!$C258</f>
        <v>1400389018375.4458</v>
      </c>
      <c r="M26" s="3">
        <f>+IIP!M26/'Exchange Rate'!$C258</f>
        <v>3426492610868.1689</v>
      </c>
    </row>
    <row r="27" spans="1:13" x14ac:dyDescent="0.2">
      <c r="A27" s="4">
        <v>44287</v>
      </c>
      <c r="B27" s="3">
        <f>+IIP!B27/'Exchange Rate'!$C259</f>
        <v>1876382047597.009</v>
      </c>
      <c r="C27" s="3">
        <f>+IIP!C27/'Exchange Rate'!$C259</f>
        <v>353955608374.68359</v>
      </c>
      <c r="D27" s="3">
        <f>+IIP!D27/'Exchange Rate'!$C259</f>
        <v>4583547930437.4941</v>
      </c>
      <c r="E27" s="3">
        <f>+IIP!E27/'Exchange Rate'!$C259</f>
        <v>3420996280188.4751</v>
      </c>
      <c r="F27" s="3">
        <f>+IIP!F27/'Exchange Rate'!$C259</f>
        <v>1864947411923.4851</v>
      </c>
      <c r="G27" s="3">
        <f>+IIP!G27/'Exchange Rate'!$C259</f>
        <v>1685130912576.3027</v>
      </c>
      <c r="H27" s="3">
        <f>+IIP!H27/'Exchange Rate'!$C259</f>
        <v>2718600518511.8164</v>
      </c>
      <c r="I27" s="3">
        <f>+IIP!I27/'Exchange Rate'!$C259</f>
        <v>1735865367610.6738</v>
      </c>
      <c r="J27" s="3">
        <f>+IIP!J27/'Exchange Rate'!$C259</f>
        <v>2050062413533.1562</v>
      </c>
      <c r="K27" s="3">
        <f>+IIP!K27/'Exchange Rate'!$C259</f>
        <v>2770326155453.584</v>
      </c>
      <c r="L27" s="3">
        <f>+IIP!L27/'Exchange Rate'!$C259</f>
        <v>1356911936315.3455</v>
      </c>
      <c r="M27" s="3">
        <f>+IIP!M27/'Exchange Rate'!$C259</f>
        <v>3347054686502.7476</v>
      </c>
    </row>
    <row r="28" spans="1:13" x14ac:dyDescent="0.2">
      <c r="A28" s="4">
        <v>44378</v>
      </c>
      <c r="B28" s="3">
        <f>+IIP!B28/'Exchange Rate'!$C260</f>
        <v>1889324455358.439</v>
      </c>
      <c r="C28" s="3">
        <f>+IIP!C28/'Exchange Rate'!$C260</f>
        <v>361122512883.71027</v>
      </c>
      <c r="D28" s="3">
        <f>+IIP!D28/'Exchange Rate'!$C260</f>
        <v>4605122665301.002</v>
      </c>
      <c r="E28" s="3">
        <f>+IIP!E28/'Exchange Rate'!$C260</f>
        <v>3552409233221.6035</v>
      </c>
      <c r="F28" s="3">
        <f>+IIP!F28/'Exchange Rate'!$C260</f>
        <v>1871973207133.0171</v>
      </c>
      <c r="G28" s="3">
        <f>+IIP!G28/'Exchange Rate'!$C260</f>
        <v>1765301907600.1602</v>
      </c>
      <c r="H28" s="3">
        <f>+IIP!H28/'Exchange Rate'!$C260</f>
        <v>2733149458167.3398</v>
      </c>
      <c r="I28" s="3">
        <f>+IIP!I28/'Exchange Rate'!$C260</f>
        <v>1787107325622.9697</v>
      </c>
      <c r="J28" s="3">
        <f>+IIP!J28/'Exchange Rate'!$C260</f>
        <v>2079699879475.0532</v>
      </c>
      <c r="K28" s="3">
        <f>+IIP!K28/'Exchange Rate'!$C260</f>
        <v>2659545087358.5439</v>
      </c>
      <c r="L28" s="3">
        <f>+IIP!L28/'Exchange Rate'!$C260</f>
        <v>1336192968357.8345</v>
      </c>
      <c r="M28" s="3">
        <f>+IIP!M28/'Exchange Rate'!$C260</f>
        <v>3346515189304.8062</v>
      </c>
    </row>
    <row r="29" spans="1:13" x14ac:dyDescent="0.2">
      <c r="A29" s="4">
        <v>44470</v>
      </c>
      <c r="B29" s="3">
        <f>+IIP!B29/'Exchange Rate'!$C261</f>
        <v>1847226363049.1375</v>
      </c>
      <c r="C29" s="3">
        <f>+IIP!C29/'Exchange Rate'!$C261</f>
        <v>354226867773.08484</v>
      </c>
      <c r="D29" s="3">
        <f>+IIP!D29/'Exchange Rate'!$C261</f>
        <v>4617252804403.0977</v>
      </c>
      <c r="E29" s="3">
        <f>+IIP!E29/'Exchange Rate'!$C261</f>
        <v>3715131317315.9312</v>
      </c>
      <c r="F29" s="3">
        <f>+IIP!F29/'Exchange Rate'!$C261</f>
        <v>1884654498695.0862</v>
      </c>
      <c r="G29" s="3">
        <f>+IIP!G29/'Exchange Rate'!$C261</f>
        <v>1907499002778.4573</v>
      </c>
      <c r="H29" s="3">
        <f>+IIP!H29/'Exchange Rate'!$C261</f>
        <v>2732598305709.2705</v>
      </c>
      <c r="I29" s="3">
        <f>+IIP!I29/'Exchange Rate'!$C261</f>
        <v>1807632314537.3594</v>
      </c>
      <c r="J29" s="3">
        <f>+IIP!J29/'Exchange Rate'!$C261</f>
        <v>2022231063389.5852</v>
      </c>
      <c r="K29" s="3">
        <f>+IIP!K29/'Exchange Rate'!$C261</f>
        <v>2532193394134.3306</v>
      </c>
      <c r="L29" s="3">
        <f>+IIP!L29/'Exchange Rate'!$C261</f>
        <v>1267822283030.3918</v>
      </c>
      <c r="M29" s="3">
        <f>+IIP!M29/'Exchange Rate'!$C261</f>
        <v>3181686222299.2607</v>
      </c>
    </row>
    <row r="30" spans="1:13" x14ac:dyDescent="0.2">
      <c r="A30" s="4">
        <v>44562</v>
      </c>
      <c r="B30" s="3">
        <f>+IIP!B30/'Exchange Rate'!$C262</f>
        <v>1919201214116.4431</v>
      </c>
      <c r="C30" s="3">
        <f>+IIP!C30/'Exchange Rate'!$C262</f>
        <v>357757247379.46008</v>
      </c>
      <c r="D30" s="3">
        <f>+IIP!D30/'Exchange Rate'!$C262</f>
        <v>4716475986522.3467</v>
      </c>
      <c r="E30" s="3">
        <f>+IIP!E30/'Exchange Rate'!$C262</f>
        <v>3850620436150.6494</v>
      </c>
      <c r="F30" s="3">
        <f>+IIP!F30/'Exchange Rate'!$C262</f>
        <v>1981945499297.2026</v>
      </c>
      <c r="G30" s="3">
        <f>+IIP!G30/'Exchange Rate'!$C262</f>
        <v>2065774694372.4514</v>
      </c>
      <c r="H30" s="3">
        <f>+IIP!H30/'Exchange Rate'!$C262</f>
        <v>2734530487226.5903</v>
      </c>
      <c r="I30" s="3">
        <f>+IIP!I30/'Exchange Rate'!$C262</f>
        <v>1784845741778.2756</v>
      </c>
      <c r="J30" s="3">
        <f>+IIP!J30/'Exchange Rate'!$C262</f>
        <v>2067030908191.5503</v>
      </c>
      <c r="K30" s="3">
        <f>+IIP!K30/'Exchange Rate'!$C262</f>
        <v>2561767459256.7803</v>
      </c>
      <c r="L30" s="3">
        <f>+IIP!L30/'Exchange Rate'!$C262</f>
        <v>1307071989757.5203</v>
      </c>
      <c r="M30" s="3">
        <f>+IIP!M30/'Exchange Rate'!$C262</f>
        <v>3232008247802.4844</v>
      </c>
    </row>
    <row r="31" spans="1:13" x14ac:dyDescent="0.2">
      <c r="A31" s="4">
        <v>44652</v>
      </c>
      <c r="B31" s="3">
        <f>+IIP!B31/'Exchange Rate'!$C263</f>
        <v>1715667105634.5737</v>
      </c>
      <c r="C31" s="3">
        <f>+IIP!C31/'Exchange Rate'!$C263</f>
        <v>309865322994.36194</v>
      </c>
      <c r="D31" s="3">
        <f>+IIP!D31/'Exchange Rate'!$C263</f>
        <v>4286919153400.0391</v>
      </c>
      <c r="E31" s="3">
        <f>+IIP!E31/'Exchange Rate'!$C263</f>
        <v>3430239243928.7114</v>
      </c>
      <c r="F31" s="3">
        <f>+IIP!F31/'Exchange Rate'!$C263</f>
        <v>1813841350327.7415</v>
      </c>
      <c r="G31" s="3">
        <f>+IIP!G31/'Exchange Rate'!$C263</f>
        <v>1812555839257.5298</v>
      </c>
      <c r="H31" s="3">
        <f>+IIP!H31/'Exchange Rate'!$C263</f>
        <v>2473077803070.4463</v>
      </c>
      <c r="I31" s="3">
        <f>+IIP!I31/'Exchange Rate'!$C263</f>
        <v>1617683404669.9163</v>
      </c>
      <c r="J31" s="3">
        <f>+IIP!J31/'Exchange Rate'!$C263</f>
        <v>1777322633280.2634</v>
      </c>
      <c r="K31" s="3">
        <f>+IIP!K31/'Exchange Rate'!$C263</f>
        <v>2219768285902.2861</v>
      </c>
      <c r="L31" s="3">
        <f>+IIP!L31/'Exchange Rate'!$C263</f>
        <v>1170882475007.3132</v>
      </c>
      <c r="M31" s="3">
        <f>+IIP!M31/'Exchange Rate'!$C263</f>
        <v>3009071093958.1011</v>
      </c>
    </row>
    <row r="32" spans="1:13" x14ac:dyDescent="0.2">
      <c r="A32" s="4">
        <v>44743</v>
      </c>
      <c r="B32" s="3">
        <f>+IIP!B32/'Exchange Rate'!$C264</f>
        <v>1636181533475.0422</v>
      </c>
      <c r="C32" s="3">
        <f>+IIP!C32/'Exchange Rate'!$C264</f>
        <v>292811868268.22736</v>
      </c>
      <c r="D32" s="3">
        <f>+IIP!D32/'Exchange Rate'!$C264</f>
        <v>4041769057529.123</v>
      </c>
      <c r="E32" s="3">
        <f>+IIP!E32/'Exchange Rate'!$C264</f>
        <v>3341245214811.9663</v>
      </c>
      <c r="F32" s="3">
        <f>+IIP!F32/'Exchange Rate'!$C264</f>
        <v>1717235014797.0237</v>
      </c>
      <c r="G32" s="3">
        <f>+IIP!G32/'Exchange Rate'!$C264</f>
        <v>1788525916731.688</v>
      </c>
      <c r="H32" s="3">
        <f>+IIP!H32/'Exchange Rate'!$C264</f>
        <v>2324534042731.5869</v>
      </c>
      <c r="I32" s="3">
        <f>+IIP!I32/'Exchange Rate'!$C264</f>
        <v>1552719298081.4919</v>
      </c>
      <c r="J32" s="3">
        <f>+IIP!J32/'Exchange Rate'!$C264</f>
        <v>1748683350854.5186</v>
      </c>
      <c r="K32" s="3">
        <f>+IIP!K32/'Exchange Rate'!$C264</f>
        <v>2160955958098.1958</v>
      </c>
      <c r="L32" s="3">
        <f>+IIP!L32/'Exchange Rate'!$C264</f>
        <v>1141314191565.7322</v>
      </c>
      <c r="M32" s="3">
        <f>+IIP!M32/'Exchange Rate'!$C264</f>
        <v>2771753097567.3184</v>
      </c>
    </row>
    <row r="33" spans="1:13" x14ac:dyDescent="0.2">
      <c r="A33" s="4">
        <v>44835</v>
      </c>
      <c r="B33" s="3">
        <f>+IIP!B33/'Exchange Rate'!$C265</f>
        <v>1653923612625.5349</v>
      </c>
      <c r="C33" s="3">
        <f>+IIP!C33/'Exchange Rate'!$C265</f>
        <v>287399700392.4715</v>
      </c>
      <c r="D33" s="3">
        <f>+IIP!D33/'Exchange Rate'!$C265</f>
        <v>4083322058690.1992</v>
      </c>
      <c r="E33" s="3">
        <f>+IIP!E33/'Exchange Rate'!$C265</f>
        <v>3295878502901.2266</v>
      </c>
      <c r="F33" s="3">
        <f>+IIP!F33/'Exchange Rate'!$C265</f>
        <v>1785291882720.0647</v>
      </c>
      <c r="G33" s="3">
        <f>+IIP!G33/'Exchange Rate'!$C265</f>
        <v>1699971795485.0051</v>
      </c>
      <c r="H33" s="3">
        <f>+IIP!H33/'Exchange Rate'!$C265</f>
        <v>2298030175964.0889</v>
      </c>
      <c r="I33" s="3">
        <f>+IIP!I33/'Exchange Rate'!$C265</f>
        <v>1595906707416.1301</v>
      </c>
      <c r="J33" s="3">
        <f>+IIP!J33/'Exchange Rate'!$C265</f>
        <v>1762807713828.5698</v>
      </c>
      <c r="K33" s="3">
        <f>+IIP!K33/'Exchange Rate'!$C265</f>
        <v>2107828984612.2222</v>
      </c>
      <c r="L33" s="3">
        <f>+IIP!L33/'Exchange Rate'!$C265</f>
        <v>1139630309352.6484</v>
      </c>
      <c r="M33" s="3">
        <f>+IIP!M33/'Exchange Rate'!$C265</f>
        <v>2958081910319.3833</v>
      </c>
    </row>
    <row r="34" spans="1:13" x14ac:dyDescent="0.2">
      <c r="A34" s="4">
        <v>44927</v>
      </c>
      <c r="B34" s="3">
        <f>+IIP!B34/'Exchange Rate'!$C266</f>
        <v>1888815234377.9443</v>
      </c>
      <c r="C34" s="3">
        <f>+IIP!C34/'Exchange Rate'!$C266</f>
        <v>322084445431.94763</v>
      </c>
      <c r="D34" s="3">
        <f>+IIP!D34/'Exchange Rate'!$C266</f>
        <v>4321537531337.2759</v>
      </c>
      <c r="E34" s="3">
        <f>+IIP!E34/'Exchange Rate'!$C266</f>
        <v>3480451121306.1392</v>
      </c>
      <c r="F34" s="3">
        <f>+IIP!F34/'Exchange Rate'!$C266</f>
        <v>1918068668545.3865</v>
      </c>
      <c r="G34" s="3">
        <f>+IIP!G34/'Exchange Rate'!$C266</f>
        <v>1802573197429.697</v>
      </c>
      <c r="H34" s="3">
        <f>+IIP!H34/'Exchange Rate'!$C266</f>
        <v>2403468862793.1597</v>
      </c>
      <c r="I34" s="3">
        <f>+IIP!I34/'Exchange Rate'!$C266</f>
        <v>1677877923876.5103</v>
      </c>
      <c r="J34" s="3">
        <f>+IIP!J34/'Exchange Rate'!$C266</f>
        <v>2101241249479.429</v>
      </c>
      <c r="K34" s="3">
        <f>+IIP!K34/'Exchange Rate'!$C266</f>
        <v>2486776788723.3301</v>
      </c>
      <c r="L34" s="3">
        <f>+IIP!L34/'Exchange Rate'!$C266</f>
        <v>1250150740020.5637</v>
      </c>
      <c r="M34" s="3">
        <f>+IIP!M34/'Exchange Rate'!$C266</f>
        <v>3249124502018.4365</v>
      </c>
    </row>
    <row r="35" spans="1:13" x14ac:dyDescent="0.2">
      <c r="A35" s="4">
        <v>45017</v>
      </c>
      <c r="B35" s="3">
        <f>+IIP!B35/'Exchange Rate'!$C267</f>
        <v>1959353720952.9336</v>
      </c>
      <c r="C35" s="3">
        <f>+IIP!C35/'Exchange Rate'!$C267</f>
        <v>314937346041.45245</v>
      </c>
      <c r="D35" s="3">
        <f>+IIP!D35/'Exchange Rate'!$C267</f>
        <v>4054608658339.2168</v>
      </c>
      <c r="E35" s="3">
        <f>+IIP!E35/'Exchange Rate'!$C267</f>
        <v>3296924778059.7041</v>
      </c>
      <c r="F35" s="3">
        <f>+IIP!F35/'Exchange Rate'!$C267</f>
        <v>1756256754047.9075</v>
      </c>
      <c r="G35" s="3">
        <f>+IIP!G35/'Exchange Rate'!$C267</f>
        <v>1625396475658.5498</v>
      </c>
      <c r="H35" s="3">
        <f>+IIP!H35/'Exchange Rate'!$C267</f>
        <v>2298351904289.5605</v>
      </c>
      <c r="I35" s="3">
        <f>+IIP!I35/'Exchange Rate'!$C267</f>
        <v>1671528302399.959</v>
      </c>
      <c r="J35" s="3">
        <f>+IIP!J35/'Exchange Rate'!$C267</f>
        <v>2248067490971.4141</v>
      </c>
      <c r="K35" s="3">
        <f>+IIP!K35/'Exchange Rate'!$C267</f>
        <v>2622947276289.8599</v>
      </c>
      <c r="L35" s="3">
        <f>+IIP!L35/'Exchange Rate'!$C267</f>
        <v>1296797147791.6892</v>
      </c>
      <c r="M35" s="3">
        <f>+IIP!M35/'Exchange Rate'!$C267</f>
        <v>3304562906770.4517</v>
      </c>
    </row>
    <row r="36" spans="1:13" x14ac:dyDescent="0.2">
      <c r="A36" s="4">
        <v>45108</v>
      </c>
      <c r="B36" s="3">
        <f>+IIP!B36/'Exchange Rate'!$C268</f>
        <v>1957270857559.6611</v>
      </c>
      <c r="C36" s="3">
        <f>+IIP!C36/'Exchange Rate'!$C268</f>
        <v>310628688070.45483</v>
      </c>
      <c r="D36" s="3">
        <f>+IIP!D36/'Exchange Rate'!$C268</f>
        <v>3799957383528.3188</v>
      </c>
      <c r="E36" s="3">
        <f>+IIP!E36/'Exchange Rate'!$C268</f>
        <v>3166877649008.3433</v>
      </c>
      <c r="F36" s="3">
        <f>+IIP!F36/'Exchange Rate'!$C268</f>
        <v>1679601152869.6147</v>
      </c>
      <c r="G36" s="3">
        <f>+IIP!G36/'Exchange Rate'!$C268</f>
        <v>1513563961082.9907</v>
      </c>
      <c r="H36" s="3">
        <f>+IIP!H36/'Exchange Rate'!$C268</f>
        <v>2120356230658.2129</v>
      </c>
      <c r="I36" s="3">
        <f>+IIP!I36/'Exchange Rate'!$C268</f>
        <v>1653313687926.5156</v>
      </c>
      <c r="J36" s="3">
        <f>+IIP!J36/'Exchange Rate'!$C268</f>
        <v>2230845145205.2778</v>
      </c>
      <c r="K36" s="3">
        <f>+IIP!K36/'Exchange Rate'!$C268</f>
        <v>2516926176872.4399</v>
      </c>
      <c r="L36" s="3">
        <f>+IIP!L36/'Exchange Rate'!$C268</f>
        <v>1238231768313.3809</v>
      </c>
      <c r="M36" s="3">
        <f>+IIP!M36/'Exchange Rate'!$C268</f>
        <v>3198239807245.5015</v>
      </c>
    </row>
    <row r="37" spans="1:13" x14ac:dyDescent="0.2">
      <c r="A37" s="4">
        <v>45200</v>
      </c>
      <c r="B37" s="3">
        <f>+IIP!B37/'Exchange Rate'!$C269</f>
        <v>1868514341715.522</v>
      </c>
      <c r="C37" s="3">
        <f>+IIP!C37/'Exchange Rate'!$C269</f>
        <v>312662196631.70508</v>
      </c>
      <c r="D37" s="3">
        <f>+IIP!D37/'Exchange Rate'!$C269</f>
        <v>3581207503391.7476</v>
      </c>
      <c r="E37" s="3">
        <f>+IIP!E37/'Exchange Rate'!$C269</f>
        <v>3067386241000.0029</v>
      </c>
      <c r="F37" s="3">
        <f>+IIP!F37/'Exchange Rate'!$C269</f>
        <v>1638968512377.6553</v>
      </c>
      <c r="G37" s="3">
        <f>+IIP!G37/'Exchange Rate'!$C269</f>
        <v>1508744326936.0125</v>
      </c>
      <c r="H37" s="3">
        <f>+IIP!H37/'Exchange Rate'!$C269</f>
        <v>1942238991015.0586</v>
      </c>
      <c r="I37" s="3">
        <f>+IIP!I37/'Exchange Rate'!$C269</f>
        <v>1558641914070.6582</v>
      </c>
      <c r="J37" s="3">
        <f>+IIP!J37/'Exchange Rate'!$C269</f>
        <v>2009315815112.561</v>
      </c>
      <c r="K37" s="3">
        <f>+IIP!K37/'Exchange Rate'!$C269</f>
        <v>2327698182152.0796</v>
      </c>
      <c r="L37" s="3">
        <f>+IIP!L37/'Exchange Rate'!$C269</f>
        <v>1094002415953.0052</v>
      </c>
      <c r="M37" s="3">
        <f>+IIP!M37/'Exchange Rate'!$C269</f>
        <v>2846958330113.3335</v>
      </c>
    </row>
    <row r="38" spans="1:13" x14ac:dyDescent="0.2">
      <c r="A38" s="4">
        <v>45292</v>
      </c>
      <c r="B38" s="3">
        <f>+IIP!B38/'Exchange Rate'!$C270</f>
        <v>1899582555334.6614</v>
      </c>
      <c r="C38" s="3">
        <f>+IIP!C38/'Exchange Rate'!$C270</f>
        <v>317693928481.75012</v>
      </c>
      <c r="D38" s="3">
        <f>+IIP!D38/'Exchange Rate'!$C270</f>
        <v>3813155172112.6504</v>
      </c>
      <c r="E38" s="3">
        <f>+IIP!E38/'Exchange Rate'!$C270</f>
        <v>3183069413632.7158</v>
      </c>
      <c r="F38" s="3">
        <f>+IIP!F38/'Exchange Rate'!$C270</f>
        <v>1747758636721.791</v>
      </c>
      <c r="G38" s="3">
        <f>+IIP!G38/'Exchange Rate'!$C270</f>
        <v>1601449759934.939</v>
      </c>
      <c r="H38" s="3">
        <f>+IIP!H38/'Exchange Rate'!$C270</f>
        <v>2065396535391.99</v>
      </c>
      <c r="I38" s="3">
        <f>+IIP!I38/'Exchange Rate'!$C270</f>
        <v>1581619653697.8376</v>
      </c>
      <c r="J38" s="3">
        <f>+IIP!J38/'Exchange Rate'!$C270</f>
        <v>2011804917341.3835</v>
      </c>
      <c r="K38" s="3">
        <f>+IIP!K38/'Exchange Rate'!$C270</f>
        <v>2379470159668.9258</v>
      </c>
      <c r="L38" s="3">
        <f>+IIP!L38/'Exchange Rate'!$C270</f>
        <v>1129284011362.5889</v>
      </c>
      <c r="M38" s="3">
        <f>+IIP!M38/'Exchange Rate'!$C270</f>
        <v>2952252100647.4277</v>
      </c>
    </row>
    <row r="39" spans="1:13" x14ac:dyDescent="0.2">
      <c r="A39" s="4">
        <v>45383</v>
      </c>
      <c r="B39" s="3">
        <f>+IIP!B39/'Exchange Rate'!$C271</f>
        <v>1937889625053.324</v>
      </c>
      <c r="C39" s="3">
        <f>+IIP!C39/'Exchange Rate'!$C271</f>
        <v>305939841237.37103</v>
      </c>
      <c r="D39" s="3">
        <f>+IIP!D39/'Exchange Rate'!$C271</f>
        <v>3906516676073.5898</v>
      </c>
      <c r="E39" s="3">
        <f>+IIP!E39/'Exchange Rate'!$C271</f>
        <v>3327130492668.5562</v>
      </c>
      <c r="F39" s="3">
        <f>+IIP!F39/'Exchange Rate'!$C271</f>
        <v>1805978267226.7104</v>
      </c>
      <c r="G39" s="3">
        <f>+IIP!G39/'Exchange Rate'!$C271</f>
        <v>1776615154264.449</v>
      </c>
      <c r="H39" s="3">
        <f>+IIP!H39/'Exchange Rate'!$C271</f>
        <v>2100538408851.7576</v>
      </c>
      <c r="I39" s="3">
        <f>+IIP!I39/'Exchange Rate'!$C271</f>
        <v>1550515338409.4736</v>
      </c>
      <c r="J39" s="3">
        <f>+IIP!J39/'Exchange Rate'!$C271</f>
        <v>2058617061805.9917</v>
      </c>
      <c r="K39" s="3">
        <f>+IIP!K39/'Exchange Rate'!$C271</f>
        <v>2413253656326.6846</v>
      </c>
      <c r="L39" s="3">
        <f>+IIP!L39/'Exchange Rate'!$C271</f>
        <v>1156248971024.5117</v>
      </c>
      <c r="M39" s="3">
        <f>+IIP!M39/'Exchange Rate'!$C271</f>
        <v>2983455929832.0244</v>
      </c>
    </row>
    <row r="40" spans="1:13" x14ac:dyDescent="0.2">
      <c r="A40" s="4">
        <v>45474</v>
      </c>
      <c r="B40" s="3">
        <f>+IIP!B40/'Exchange Rate'!$C272</f>
        <v>2104286257048.8215</v>
      </c>
      <c r="C40" s="3">
        <f>+IIP!C40/'Exchange Rate'!$C272</f>
        <v>333131850582.90271</v>
      </c>
      <c r="D40" s="3">
        <f>+IIP!D40/'Exchange Rate'!$C272</f>
        <v>4026619300997.5005</v>
      </c>
      <c r="E40" s="3">
        <f>+IIP!E40/'Exchange Rate'!$C272</f>
        <v>3365616454433.0786</v>
      </c>
      <c r="F40" s="3">
        <f>+IIP!F40/'Exchange Rate'!$C272</f>
        <v>1860025196399.6711</v>
      </c>
      <c r="G40" s="3">
        <f>+IIP!G40/'Exchange Rate'!$C272</f>
        <v>1851209206177.9451</v>
      </c>
      <c r="H40" s="3">
        <f>+IIP!H40/'Exchange Rate'!$C272</f>
        <v>2166594104597.3528</v>
      </c>
      <c r="I40" s="3">
        <f>+IIP!I40/'Exchange Rate'!$C272</f>
        <v>1514407248256.2603</v>
      </c>
      <c r="J40" s="3">
        <f>+IIP!J40/'Exchange Rate'!$C272</f>
        <v>2251709036911.8765</v>
      </c>
      <c r="K40" s="3">
        <f>+IIP!K40/'Exchange Rate'!$C272</f>
        <v>2758510180286.5928</v>
      </c>
      <c r="L40" s="3">
        <f>+IIP!L40/'Exchange Rate'!$C272</f>
        <v>1237143659841.3337</v>
      </c>
      <c r="M40" s="3">
        <f>+IIP!M40/'Exchange Rate'!$C272</f>
        <v>3119809327230.231</v>
      </c>
    </row>
    <row r="41" spans="1:13" x14ac:dyDescent="0.2">
      <c r="A41" s="4">
        <v>45566</v>
      </c>
      <c r="B41" s="3">
        <f>+IIP!B41/'Exchange Rate'!$C273</f>
        <v>2035086856624.8584</v>
      </c>
      <c r="C41" s="3">
        <f>+IIP!C41/'Exchange Rate'!$C273</f>
        <v>335797422872.54181</v>
      </c>
      <c r="D41" s="3">
        <f>+IIP!D41/'Exchange Rate'!$C273</f>
        <v>4052446896084.4033</v>
      </c>
      <c r="E41" s="3">
        <f>+IIP!E41/'Exchange Rate'!$C273</f>
        <v>3297092102167.9751</v>
      </c>
      <c r="F41" s="3">
        <f>+IIP!F41/'Exchange Rate'!$C273</f>
        <v>1890129161873.0615</v>
      </c>
      <c r="G41" s="3">
        <f>+IIP!G41/'Exchange Rate'!$C273</f>
        <v>1826605990548.1035</v>
      </c>
      <c r="H41" s="3">
        <f>+IIP!H41/'Exchange Rate'!$C273</f>
        <v>2162317734212.282</v>
      </c>
      <c r="I41" s="3">
        <f>+IIP!I41/'Exchange Rate'!$C273</f>
        <v>1470486111613.21</v>
      </c>
      <c r="J41" s="3">
        <f>+IIP!J41/'Exchange Rate'!$C273</f>
        <v>2116446914171.2434</v>
      </c>
      <c r="K41" s="3">
        <f>+IIP!K41/'Exchange Rate'!$C273</f>
        <v>2656270241973.8052</v>
      </c>
      <c r="L41" s="3">
        <f>+IIP!L41/'Exchange Rate'!$C273</f>
        <v>1202738126247.7734</v>
      </c>
      <c r="M41" s="3">
        <f>+IIP!M41/'Exchange Rate'!$C273</f>
        <v>3114533858509.9668</v>
      </c>
    </row>
    <row r="42" spans="1:13" x14ac:dyDescent="0.2">
      <c r="A42" s="4">
        <v>45658</v>
      </c>
      <c r="B42" s="3">
        <f>+IIP!B42/'Exchange Rate'!$C274</f>
        <v>2153989944640.1643</v>
      </c>
      <c r="C42" s="3">
        <f>+IIP!C42/'Exchange Rate'!$C274</f>
        <v>332986958819.04059</v>
      </c>
      <c r="D42" s="3">
        <f>+IIP!D42/'Exchange Rate'!$C274</f>
        <v>4386536451715.0054</v>
      </c>
      <c r="E42" s="3">
        <f>+IIP!E42/'Exchange Rate'!$C274</f>
        <v>3749412883146.1719</v>
      </c>
      <c r="F42" s="3">
        <f>+IIP!F42/'Exchange Rate'!$C274</f>
        <v>2118755623354.7209</v>
      </c>
      <c r="G42" s="3">
        <f>+IIP!G42/'Exchange Rate'!$C274</f>
        <v>2210646378818.2065</v>
      </c>
      <c r="H42" s="3">
        <f>+IIP!H42/'Exchange Rate'!$C274</f>
        <v>2267780828361.3862</v>
      </c>
      <c r="I42" s="3">
        <f>+IIP!I42/'Exchange Rate'!$C274</f>
        <v>1538766504328.0244</v>
      </c>
      <c r="J42" s="3">
        <f>+IIP!J42/'Exchange Rate'!$C274</f>
        <v>2233788736527.2412</v>
      </c>
      <c r="K42" s="3">
        <f>+IIP!K42/'Exchange Rate'!$C274</f>
        <v>2747515250370.6797</v>
      </c>
      <c r="L42" s="3">
        <f>+IIP!L42/'Exchange Rate'!$C274</f>
        <v>1283011180767.373</v>
      </c>
      <c r="M42" s="3">
        <f>+IIP!M42/'Exchange Rate'!$C274</f>
        <v>3184249628888.249</v>
      </c>
    </row>
    <row r="43" spans="1:13" x14ac:dyDescent="0.2">
      <c r="A43" s="4">
        <v>45748</v>
      </c>
      <c r="B43" s="3">
        <f>+IIP!B43/'Exchange Rate'!$C275</f>
        <v>2410737489802.958</v>
      </c>
      <c r="C43" s="3">
        <f>+IIP!C43/'Exchange Rate'!$C275</f>
        <v>360867721299.08569</v>
      </c>
      <c r="D43" s="3">
        <f>+IIP!D43/'Exchange Rate'!$C275</f>
        <v>4808655502931.4512</v>
      </c>
      <c r="E43" s="3">
        <f>+IIP!E43/'Exchange Rate'!$C275</f>
        <v>3914021493537.2124</v>
      </c>
      <c r="F43" s="3">
        <f>+IIP!F43/'Exchange Rate'!$C275</f>
        <v>2351982317664.2021</v>
      </c>
      <c r="G43" s="3">
        <f>+IIP!G43/'Exchange Rate'!$C275</f>
        <v>2361229019654.1226</v>
      </c>
      <c r="H43" s="3">
        <f>+IIP!H43/'Exchange Rate'!$C275</f>
        <v>2456673185265.5884</v>
      </c>
      <c r="I43" s="3">
        <f>+IIP!I43/'Exchange Rate'!$C275</f>
        <v>1552792473881.9556</v>
      </c>
      <c r="J43" s="3">
        <f>+IIP!J43/'Exchange Rate'!$C275</f>
        <v>2475404399181.6475</v>
      </c>
      <c r="K43" s="3">
        <f>+IIP!K43/'Exchange Rate'!$C275</f>
        <v>3034302892012.937</v>
      </c>
      <c r="L43" s="3">
        <f>+IIP!L43/'Exchange Rate'!$C275</f>
        <v>1367739369316.8481</v>
      </c>
      <c r="M43" s="3">
        <f>+IIP!M43/'Exchange Rate'!$C275</f>
        <v>3709488176983.8706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BBA8F-22AD-4B4D-8597-A6AEB02F1FAB}">
  <dimension ref="A1:W46"/>
  <sheetViews>
    <sheetView topLeftCell="A29" workbookViewId="0">
      <selection activeCell="W46" sqref="W46"/>
    </sheetView>
  </sheetViews>
  <sheetFormatPr baseColWidth="10" defaultRowHeight="15" x14ac:dyDescent="0.2"/>
  <cols>
    <col min="23" max="23" width="18.83203125" bestFit="1" customWidth="1"/>
  </cols>
  <sheetData>
    <row r="1" spans="1:23" ht="176" x14ac:dyDescent="0.2">
      <c r="A1" s="1" t="s">
        <v>0</v>
      </c>
      <c r="B1" s="1" t="s">
        <v>1</v>
      </c>
      <c r="C1" s="1" t="s">
        <v>6</v>
      </c>
      <c r="D1" s="1" t="s">
        <v>7</v>
      </c>
      <c r="E1" s="1" t="s">
        <v>8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t="str">
        <f>+'BOP PIIE data'!J1</f>
        <v>Japan, Current Account, Total, Net Balance, JPY Billion</v>
      </c>
      <c r="V1" t="str">
        <f>+'BOP PIIE data'!T1</f>
        <v>Japan, Financial Account, Net Balance, JPY Billion</v>
      </c>
      <c r="W1" s="1" t="s">
        <v>318</v>
      </c>
    </row>
    <row r="2" spans="1:23" x14ac:dyDescent="0.2">
      <c r="A2" s="4">
        <v>42005</v>
      </c>
      <c r="B2" s="3">
        <f>+BOP!B78/GDP!$B241*100000000000*4</f>
        <v>14522262619.028606</v>
      </c>
      <c r="C2" s="3">
        <f>+BOP!C78/GDP!$B241*100000000000*4</f>
        <v>14638401667.368261</v>
      </c>
      <c r="D2" s="3">
        <f>+BOP!D78/GDP!$B241*100000000000*4</f>
        <v>3544738804.218688</v>
      </c>
      <c r="E2" s="3">
        <f>+BOP!E78/GDP!$B241*100000000000*4</f>
        <v>4088394706.6854997</v>
      </c>
      <c r="F2" s="3">
        <f>+BOP!F78/GDP!$B241*100000000000*4</f>
        <v>5343539996.8096342</v>
      </c>
      <c r="G2" s="3">
        <f>+BOP!G78/GDP!$B241*100000000000*4</f>
        <v>1549486132.586446</v>
      </c>
      <c r="H2" s="3">
        <f>+BOP!H78/GDP!$B241*100000000000*4</f>
        <v>342110889.48935258</v>
      </c>
      <c r="I2" s="3">
        <f>+BOP!I78/GDP!$B241*100000000000*4</f>
        <v>687926586.87510383</v>
      </c>
      <c r="J2" s="3">
        <f>+BOP!J78/GDP!$B241*100000000000*4</f>
        <v>2892344489.3899765</v>
      </c>
      <c r="K2" s="3">
        <f>+BOP!K78/GDP!$B241*100000000000*4</f>
        <v>242706699.49766362</v>
      </c>
      <c r="L2" s="3">
        <f>+BOP!L78/GDP!$B241*100000000000*4</f>
        <v>9074603022.5975151</v>
      </c>
      <c r="M2" s="3">
        <f>+BOP!M78/GDP!$B241*100000000000*4</f>
        <v>6972750613.5133953</v>
      </c>
      <c r="N2" s="3">
        <f>+BOP!N78/GDP!$B241*100000000000*4</f>
        <v>4847737582.595129</v>
      </c>
      <c r="O2" s="3">
        <f>+BOP!O78/GDP!$B241*100000000000*4</f>
        <v>1656634957.9057887</v>
      </c>
      <c r="P2" s="3">
        <f>+BOP!P78/GDP!$B241*100000000000*4</f>
        <v>4226865440.0023866</v>
      </c>
      <c r="Q2" s="3">
        <f>+BOP!Q78/GDP!$B241*100000000000*4</f>
        <v>5316115655.6076069</v>
      </c>
      <c r="R2" s="3">
        <f>+BOP!R78/GDP!$B241*100000000000*4</f>
        <v>558249063.19697189</v>
      </c>
      <c r="S2" s="3">
        <f>+BOP!S78/GDP!$B241*100000000000*4</f>
        <v>1971958698.1060934</v>
      </c>
      <c r="T2" s="3">
        <f>+BOP!T78/GDP!$B241*100000000000*4</f>
        <v>-226114606.48385286</v>
      </c>
      <c r="U2" s="3">
        <f>+BOP!U78/GDP!$B241*100000000000*4</f>
        <v>2788443216.1057749</v>
      </c>
      <c r="V2" s="3">
        <f>+BOP!V78/GDP!$B241*100000000000*4</f>
        <v>4273191192.1848373</v>
      </c>
      <c r="W2" s="5">
        <f>+U2-V2</f>
        <v>-1484747976.0790625</v>
      </c>
    </row>
    <row r="3" spans="1:23" x14ac:dyDescent="0.2">
      <c r="A3" s="4">
        <v>42095</v>
      </c>
      <c r="B3" s="3">
        <f>+BOP!B79/GDP!$B242*100000000000*4</f>
        <v>13993682831.018887</v>
      </c>
      <c r="C3" s="3">
        <f>+BOP!C79/GDP!$B242*100000000000*4</f>
        <v>14238007205.82855</v>
      </c>
      <c r="D3" s="3">
        <f>+BOP!D79/GDP!$B242*100000000000*4</f>
        <v>3603198835.434411</v>
      </c>
      <c r="E3" s="3">
        <f>+BOP!E79/GDP!$B242*100000000000*4</f>
        <v>3989657303.6282024</v>
      </c>
      <c r="F3" s="3">
        <f>+BOP!F79/GDP!$B242*100000000000*4</f>
        <v>5601154858.6461973</v>
      </c>
      <c r="G3" s="3">
        <f>+BOP!G79/GDP!$B242*100000000000*4</f>
        <v>1424898502.5978642</v>
      </c>
      <c r="H3" s="3">
        <f>+BOP!H79/GDP!$B242*100000000000*4</f>
        <v>348005738.02551174</v>
      </c>
      <c r="I3" s="3">
        <f>+BOP!I79/GDP!$B242*100000000000*4</f>
        <v>725173503.06702757</v>
      </c>
      <c r="J3" s="3">
        <f>+BOP!J79/GDP!$B242*100000000000*4</f>
        <v>3207685329.9629331</v>
      </c>
      <c r="K3" s="3">
        <f>+BOP!K79/GDP!$B242*100000000000*4</f>
        <v>36601405.528479956</v>
      </c>
      <c r="L3" s="3">
        <f>+BOP!L79/GDP!$B242*100000000000*4</f>
        <v>2367025947.1772656</v>
      </c>
      <c r="M3" s="3">
        <f>+BOP!M79/GDP!$B242*100000000000*4</f>
        <v>-521645173.21402508</v>
      </c>
      <c r="N3" s="3">
        <f>+BOP!N79/GDP!$B242*100000000000*4</f>
        <v>3089297521.7842402</v>
      </c>
      <c r="O3" s="3">
        <f>+BOP!O79/GDP!$B242*100000000000*4</f>
        <v>1328017980.7890007</v>
      </c>
      <c r="P3" s="3">
        <f>+BOP!P79/GDP!$B242*100000000000*4</f>
        <v>-722271574.60697484</v>
      </c>
      <c r="Q3" s="3">
        <f>+BOP!Q79/GDP!$B242*100000000000*4</f>
        <v>-1849663154.003026</v>
      </c>
      <c r="R3" s="3">
        <f>+BOP!R79/GDP!$B242*100000000000*4</f>
        <v>-3314450082.7312927</v>
      </c>
      <c r="S3" s="3">
        <f>+BOP!S79/GDP!$B242*100000000000*4</f>
        <v>-334779330.33555788</v>
      </c>
      <c r="T3" s="3">
        <f>+BOP!T79/GDP!$B242*100000000000*4</f>
        <v>505024740.70325369</v>
      </c>
      <c r="U3" s="3">
        <f>+BOP!U79/GDP!$B242*100000000000*4</f>
        <v>3168305747.9290385</v>
      </c>
      <c r="V3" s="3">
        <f>+BOP!V79/GDP!$B242*100000000000*4</f>
        <v>4017565708.5988145</v>
      </c>
      <c r="W3" s="5">
        <f t="shared" ref="W3:W44" si="0">+U3-V3</f>
        <v>-849259960.66977596</v>
      </c>
    </row>
    <row r="4" spans="1:23" x14ac:dyDescent="0.2">
      <c r="A4" s="4">
        <v>42186</v>
      </c>
      <c r="B4" s="3">
        <f>+BOP!B80/GDP!$B243*100000000000*4</f>
        <v>14046362225.359829</v>
      </c>
      <c r="C4" s="3">
        <f>+BOP!C80/GDP!$B243*100000000000*4</f>
        <v>14494400846.672331</v>
      </c>
      <c r="D4" s="3">
        <f>+BOP!D80/GDP!$B243*100000000000*4</f>
        <v>3793352135.4157119</v>
      </c>
      <c r="E4" s="3">
        <f>+BOP!E80/GDP!$B243*100000000000*4</f>
        <v>3970803076.855258</v>
      </c>
      <c r="F4" s="3">
        <f>+BOP!F80/GDP!$B243*100000000000*4</f>
        <v>5582054622.8120337</v>
      </c>
      <c r="G4" s="3">
        <f>+BOP!G80/GDP!$B243*100000000000*4</f>
        <v>1646792077.3755379</v>
      </c>
      <c r="H4" s="3">
        <f>+BOP!H80/GDP!$B243*100000000000*4</f>
        <v>427938261.8212679</v>
      </c>
      <c r="I4" s="3">
        <f>+BOP!I80/GDP!$B243*100000000000*4</f>
        <v>835531906.44448555</v>
      </c>
      <c r="J4" s="3">
        <f>+BOP!J80/GDP!$B243*100000000000*4</f>
        <v>3096467338.6996565</v>
      </c>
      <c r="K4" s="3">
        <f>+BOP!K80/GDP!$B243*100000000000*4</f>
        <v>-287774087.8886376</v>
      </c>
      <c r="L4" s="3">
        <f>+BOP!L80/GDP!$B243*100000000000*4</f>
        <v>7946944130.0720892</v>
      </c>
      <c r="M4" s="3">
        <f>+BOP!M80/GDP!$B243*100000000000*4</f>
        <v>3370508686.1791668</v>
      </c>
      <c r="N4" s="3">
        <f>+BOP!N80/GDP!$B243*100000000000*4</f>
        <v>4501673482.8786564</v>
      </c>
      <c r="O4" s="3">
        <f>+BOP!O80/GDP!$B243*100000000000*4</f>
        <v>-1528871937.5210497</v>
      </c>
      <c r="P4" s="3">
        <f>+BOP!P80/GDP!$B243*100000000000*4</f>
        <v>3445270647.1934333</v>
      </c>
      <c r="Q4" s="3">
        <f>+BOP!Q80/GDP!$B243*100000000000*4</f>
        <v>4899380623.7002172</v>
      </c>
      <c r="R4" s="3">
        <f>+BOP!R80/GDP!$B243*100000000000*4</f>
        <v>-193132323.96518332</v>
      </c>
      <c r="S4" s="3">
        <f>+BOP!S80/GDP!$B243*100000000000*4</f>
        <v>4049481857.1567316</v>
      </c>
      <c r="T4" s="3">
        <f>+BOP!T80/GDP!$B243*100000000000*4</f>
        <v>-23981277.3388693</v>
      </c>
      <c r="U4" s="3">
        <f>+BOP!U80/GDP!$B243*100000000000*4</f>
        <v>2902179338.1353168</v>
      </c>
      <c r="V4" s="3">
        <f>+BOP!V80/GDP!$B243*100000000000*4</f>
        <v>3692360420.583621</v>
      </c>
      <c r="W4" s="5">
        <f t="shared" si="0"/>
        <v>-790181082.44830418</v>
      </c>
    </row>
    <row r="5" spans="1:23" x14ac:dyDescent="0.2">
      <c r="A5" s="4">
        <v>42278</v>
      </c>
      <c r="B5" s="3">
        <f>+BOP!B81/GDP!$B244*100000000000*4</f>
        <v>13462923737.321106</v>
      </c>
      <c r="C5" s="3">
        <f>+BOP!C81/GDP!$B244*100000000000*4</f>
        <v>13325320426.076828</v>
      </c>
      <c r="D5" s="3">
        <f>+BOP!D81/GDP!$B244*100000000000*4</f>
        <v>3683822360.9118309</v>
      </c>
      <c r="E5" s="3">
        <f>+BOP!E81/GDP!$B244*100000000000*4</f>
        <v>4013569795.5393434</v>
      </c>
      <c r="F5" s="3">
        <f>+BOP!F81/GDP!$B244*100000000000*4</f>
        <v>5798243132.5094776</v>
      </c>
      <c r="G5" s="3">
        <f>+BOP!G81/GDP!$B244*100000000000*4</f>
        <v>1797929845.2925615</v>
      </c>
      <c r="H5" s="3">
        <f>+BOP!H81/GDP!$B244*100000000000*4</f>
        <v>394620535.81130266</v>
      </c>
      <c r="I5" s="3">
        <f>+BOP!I81/GDP!$B244*100000000000*4</f>
        <v>742358507.83364713</v>
      </c>
      <c r="J5" s="3">
        <f>+BOP!J81/GDP!$B244*100000000000*4</f>
        <v>3261345777.0336833</v>
      </c>
      <c r="K5" s="3">
        <f>+BOP!K81/GDP!$B244*100000000000*4</f>
        <v>476086221.83776349</v>
      </c>
      <c r="L5" s="3">
        <f>+BOP!L81/GDP!$B244*100000000000*4</f>
        <v>8114495800.7668953</v>
      </c>
      <c r="M5" s="3">
        <f>+BOP!M81/GDP!$B244*100000000000*4</f>
        <v>5773802541.4902325</v>
      </c>
      <c r="N5" s="3">
        <f>+BOP!N81/GDP!$B244*100000000000*4</f>
        <v>2557418074.2305923</v>
      </c>
      <c r="O5" s="3">
        <f>+BOP!O81/GDP!$B244*100000000000*4</f>
        <v>-452325658.59515172</v>
      </c>
      <c r="P5" s="3">
        <f>+BOP!P81/GDP!$B244*100000000000*4</f>
        <v>5557077726.5363035</v>
      </c>
      <c r="Q5" s="3">
        <f>+BOP!Q81/GDP!$B244*100000000000*4</f>
        <v>6226128200.0853844</v>
      </c>
      <c r="R5" s="3">
        <f>+BOP!R81/GDP!$B244*100000000000*4</f>
        <v>-892243081.39372039</v>
      </c>
      <c r="S5" s="3">
        <f>+BOP!S81/GDP!$B244*100000000000*4</f>
        <v>167220438.01736096</v>
      </c>
      <c r="T5" s="3">
        <f>+BOP!T81/GDP!$B244*100000000000*4</f>
        <v>207834245.93673745</v>
      </c>
      <c r="U5" s="3">
        <f>+BOP!U81/GDP!$B244*100000000000*4</f>
        <v>3460431191.8855081</v>
      </c>
      <c r="V5" s="3">
        <f>+BOP!V81/GDP!$B244*100000000000*4</f>
        <v>4282913448.6283636</v>
      </c>
      <c r="W5" s="5">
        <f t="shared" si="0"/>
        <v>-822482256.74285555</v>
      </c>
    </row>
    <row r="6" spans="1:23" x14ac:dyDescent="0.2">
      <c r="A6" s="4">
        <v>42370</v>
      </c>
      <c r="B6" s="3">
        <f>+BOP!B82/GDP!$B245*100000000000*4</f>
        <v>12566202860.025621</v>
      </c>
      <c r="C6" s="3">
        <f>+BOP!C82/GDP!$B245*100000000000*4</f>
        <v>11893460147.607838</v>
      </c>
      <c r="D6" s="3">
        <f>+BOP!D82/GDP!$B245*100000000000*4</f>
        <v>3566585186.2555928</v>
      </c>
      <c r="E6" s="3">
        <f>+BOP!E82/GDP!$B245*100000000000*4</f>
        <v>3652922982.4954548</v>
      </c>
      <c r="F6" s="3">
        <f>+BOP!F82/GDP!$B245*100000000000*4</f>
        <v>5350396474.6644936</v>
      </c>
      <c r="G6" s="3">
        <f>+BOP!G82/GDP!$B245*100000000000*4</f>
        <v>1652928992.1435485</v>
      </c>
      <c r="H6" s="3">
        <f>+BOP!H82/GDP!$B245*100000000000*4</f>
        <v>348995632.50101137</v>
      </c>
      <c r="I6" s="3">
        <f>+BOP!I82/GDP!$B245*100000000000*4</f>
        <v>735805975.24563098</v>
      </c>
      <c r="J6" s="3">
        <f>+BOP!J82/GDP!$B245*100000000000*4</f>
        <v>3595076790.073276</v>
      </c>
      <c r="K6" s="3">
        <f>+BOP!K82/GDP!$B245*100000000000*4</f>
        <v>942900830.03315175</v>
      </c>
      <c r="L6" s="3">
        <f>+BOP!L82/GDP!$B245*100000000000*4</f>
        <v>9944718353.985899</v>
      </c>
      <c r="M6" s="3">
        <f>+BOP!M82/GDP!$B245*100000000000*4</f>
        <v>-2389310101.3735242</v>
      </c>
      <c r="N6" s="3">
        <f>+BOP!N82/GDP!$B245*100000000000*4</f>
        <v>2997464636.7537279</v>
      </c>
      <c r="O6" s="3">
        <f>+BOP!O82/GDP!$B245*100000000000*4</f>
        <v>-3407239653.2168398</v>
      </c>
      <c r="P6" s="3">
        <f>+BOP!P82/GDP!$B245*100000000000*4</f>
        <v>6947253717.2321711</v>
      </c>
      <c r="Q6" s="3">
        <f>+BOP!Q82/GDP!$B245*100000000000*4</f>
        <v>1017929551.8433154</v>
      </c>
      <c r="R6" s="3">
        <f>+BOP!R82/GDP!$B245*100000000000*4</f>
        <v>316155006.68377203</v>
      </c>
      <c r="S6" s="3">
        <f>+BOP!S82/GDP!$B245*100000000000*4</f>
        <v>8275475846.1994991</v>
      </c>
      <c r="T6" s="3">
        <f>+BOP!T82/GDP!$B245*100000000000*4</f>
        <v>-234599729.34042704</v>
      </c>
      <c r="U6" s="3">
        <f>+BOP!U82/GDP!$B245*100000000000*4</f>
        <v>3897062056.1743064</v>
      </c>
      <c r="V6" s="3">
        <f>+BOP!V82/GDP!$B245*100000000000*4</f>
        <v>5955861020.7882566</v>
      </c>
      <c r="W6" s="5">
        <f t="shared" si="0"/>
        <v>-2058798964.6139503</v>
      </c>
    </row>
    <row r="7" spans="1:23" x14ac:dyDescent="0.2">
      <c r="A7" s="4">
        <v>42461</v>
      </c>
      <c r="B7" s="3">
        <f>+BOP!B83/GDP!$B246*100000000000*4</f>
        <v>12492367318.111423</v>
      </c>
      <c r="C7" s="3">
        <f>+BOP!C83/GDP!$B246*100000000000*4</f>
        <v>11514873054.200563</v>
      </c>
      <c r="D7" s="3">
        <f>+BOP!D83/GDP!$B246*100000000000*4</f>
        <v>3418646637.9380951</v>
      </c>
      <c r="E7" s="3">
        <f>+BOP!E83/GDP!$B246*100000000000*4</f>
        <v>3657849361.0607305</v>
      </c>
      <c r="F7" s="3">
        <f>+BOP!F83/GDP!$B246*100000000000*4</f>
        <v>5278434280.8240919</v>
      </c>
      <c r="G7" s="3">
        <f>+BOP!G83/GDP!$B246*100000000000*4</f>
        <v>1787975972.0186284</v>
      </c>
      <c r="H7" s="3">
        <f>+BOP!H83/GDP!$B246*100000000000*4</f>
        <v>348075165.35492486</v>
      </c>
      <c r="I7" s="3">
        <f>+BOP!I83/GDP!$B246*100000000000*4</f>
        <v>764384474.79256439</v>
      </c>
      <c r="J7" s="3">
        <f>+BOP!J83/GDP!$B246*100000000000*4</f>
        <v>2631013871.0820403</v>
      </c>
      <c r="K7" s="3">
        <f>+BOP!K83/GDP!$B246*100000000000*4</f>
        <v>1169915277.0012672</v>
      </c>
      <c r="L7" s="3">
        <f>+BOP!L83/GDP!$B246*100000000000*4</f>
        <v>5162580807.0424976</v>
      </c>
      <c r="M7" s="3">
        <f>+BOP!M83/GDP!$B246*100000000000*4</f>
        <v>-735245574.34952319</v>
      </c>
      <c r="N7" s="3">
        <f>+BOP!N83/GDP!$B246*100000000000*4</f>
        <v>423068189.5825479</v>
      </c>
      <c r="O7" s="3">
        <f>+BOP!O83/GDP!$B246*100000000000*4</f>
        <v>-1256562090.6181393</v>
      </c>
      <c r="P7" s="3">
        <f>+BOP!P83/GDP!$B246*100000000000*4</f>
        <v>4739512617.4599495</v>
      </c>
      <c r="Q7" s="3">
        <f>+BOP!Q83/GDP!$B246*100000000000*4</f>
        <v>521316516.26861602</v>
      </c>
      <c r="R7" s="3">
        <f>+BOP!R83/GDP!$B246*100000000000*4</f>
        <v>6998662326.9217119</v>
      </c>
      <c r="S7" s="3">
        <f>+BOP!S83/GDP!$B246*100000000000*4</f>
        <v>7997211343.3324232</v>
      </c>
      <c r="T7" s="3">
        <f>+BOP!T83/GDP!$B246*100000000000*4</f>
        <v>256985387.72261122</v>
      </c>
      <c r="U7" s="3">
        <f>+BOP!U83/GDP!$B246*100000000000*4</f>
        <v>3812440540.0824313</v>
      </c>
      <c r="V7" s="3">
        <f>+BOP!V83/GDP!$B246*100000000000*4</f>
        <v>5636183340.4074154</v>
      </c>
      <c r="W7" s="5">
        <f t="shared" si="0"/>
        <v>-1823742800.3249841</v>
      </c>
    </row>
    <row r="8" spans="1:23" x14ac:dyDescent="0.2">
      <c r="A8" s="4">
        <v>42552</v>
      </c>
      <c r="B8" s="3">
        <f>+BOP!B84/GDP!$B247*100000000000*4</f>
        <v>12414961835.538164</v>
      </c>
      <c r="C8" s="3">
        <f>+BOP!C84/GDP!$B247*100000000000*4</f>
        <v>11385135992.965143</v>
      </c>
      <c r="D8" s="3">
        <f>+BOP!D84/GDP!$B247*100000000000*4</f>
        <v>3433028852.4759049</v>
      </c>
      <c r="E8" s="3">
        <f>+BOP!E84/GDP!$B247*100000000000*4</f>
        <v>3673549417.6927361</v>
      </c>
      <c r="F8" s="3">
        <f>+BOP!F84/GDP!$B247*100000000000*4</f>
        <v>5175067508.9361439</v>
      </c>
      <c r="G8" s="3">
        <f>+BOP!G84/GDP!$B247*100000000000*4</f>
        <v>1774447328.9071138</v>
      </c>
      <c r="H8" s="3">
        <f>+BOP!H84/GDP!$B247*100000000000*4</f>
        <v>333688851.92400736</v>
      </c>
      <c r="I8" s="3">
        <f>+BOP!I84/GDP!$B247*100000000000*4</f>
        <v>755886663.02414179</v>
      </c>
      <c r="J8" s="3">
        <f>+BOP!J84/GDP!$B247*100000000000*4</f>
        <v>4286469104.0895395</v>
      </c>
      <c r="K8" s="3">
        <f>+BOP!K84/GDP!$B247*100000000000*4</f>
        <v>477282063.91004366</v>
      </c>
      <c r="L8" s="3">
        <f>+BOP!L84/GDP!$B247*100000000000*4</f>
        <v>7239261032.7105494</v>
      </c>
      <c r="M8" s="3">
        <f>+BOP!M84/GDP!$B247*100000000000*4</f>
        <v>3103913860.9744635</v>
      </c>
      <c r="N8" s="3">
        <f>+BOP!N84/GDP!$B247*100000000000*4</f>
        <v>2009973934.2134333</v>
      </c>
      <c r="O8" s="3">
        <f>+BOP!O84/GDP!$B247*100000000000*4</f>
        <v>421564998.0512529</v>
      </c>
      <c r="P8" s="3">
        <f>+BOP!P84/GDP!$B247*100000000000*4</f>
        <v>5229287098.4971161</v>
      </c>
      <c r="Q8" s="3">
        <f>+BOP!Q84/GDP!$B247*100000000000*4</f>
        <v>2682348862.9232106</v>
      </c>
      <c r="R8" s="3">
        <f>+BOP!R84/GDP!$B247*100000000000*4</f>
        <v>169511127.5817903</v>
      </c>
      <c r="S8" s="3">
        <f>+BOP!S84/GDP!$B247*100000000000*4</f>
        <v>-256142782.01614484</v>
      </c>
      <c r="T8" s="3">
        <f>+BOP!T84/GDP!$B247*100000000000*4</f>
        <v>-268874509.8682664</v>
      </c>
      <c r="U8" s="3">
        <f>+BOP!U84/GDP!$B247*100000000000*4</f>
        <v>3767727646.4322577</v>
      </c>
      <c r="V8" s="3">
        <f>+BOP!V84/GDP!$B247*100000000000*4</f>
        <v>7594863715.1138659</v>
      </c>
      <c r="W8" s="5">
        <f t="shared" si="0"/>
        <v>-3827136068.6816082</v>
      </c>
    </row>
    <row r="9" spans="1:23" x14ac:dyDescent="0.2">
      <c r="A9" s="4">
        <v>42644</v>
      </c>
      <c r="B9" s="3">
        <f>+BOP!B85/GDP!$B248*100000000000*4</f>
        <v>13064037707.0627</v>
      </c>
      <c r="C9" s="3">
        <f>+BOP!C85/GDP!$B248*100000000000*4</f>
        <v>11933335003.816029</v>
      </c>
      <c r="D9" s="3">
        <f>+BOP!D85/GDP!$B248*100000000000*4</f>
        <v>3596055914.6972556</v>
      </c>
      <c r="E9" s="3">
        <f>+BOP!E85/GDP!$B248*100000000000*4</f>
        <v>3888803310.8730001</v>
      </c>
      <c r="F9" s="3">
        <f>+BOP!F85/GDP!$B248*100000000000*4</f>
        <v>5325707826.2741089</v>
      </c>
      <c r="G9" s="3">
        <f>+BOP!G85/GDP!$B248*100000000000*4</f>
        <v>1895427438.236532</v>
      </c>
      <c r="H9" s="3">
        <f>+BOP!H85/GDP!$B248*100000000000*4</f>
        <v>396575332.00182462</v>
      </c>
      <c r="I9" s="3">
        <f>+BOP!I85/GDP!$B248*100000000000*4</f>
        <v>755340753.56829882</v>
      </c>
      <c r="J9" s="3">
        <f>+BOP!J85/GDP!$B248*100000000000*4</f>
        <v>3709532637.8355074</v>
      </c>
      <c r="K9" s="3">
        <f>+BOP!K85/GDP!$B248*100000000000*4</f>
        <v>711202138.13711917</v>
      </c>
      <c r="L9" s="3">
        <f>+BOP!L85/GDP!$B248*100000000000*4</f>
        <v>1688791231.2256706</v>
      </c>
      <c r="M9" s="3">
        <f>+BOP!M85/GDP!$B248*100000000000*4</f>
        <v>2273820979.25068</v>
      </c>
      <c r="N9" s="3">
        <f>+BOP!N85/GDP!$B248*100000000000*4</f>
        <v>1230939257.8340459</v>
      </c>
      <c r="O9" s="3">
        <f>+BOP!O85/GDP!$B248*100000000000*4</f>
        <v>475939465.17837131</v>
      </c>
      <c r="P9" s="3">
        <f>+BOP!P85/GDP!$B248*100000000000*4</f>
        <v>457851973.39162445</v>
      </c>
      <c r="Q9" s="3">
        <f>+BOP!Q85/GDP!$B248*100000000000*4</f>
        <v>1797881514.0723085</v>
      </c>
      <c r="R9" s="3">
        <f>+BOP!R85/GDP!$B248*100000000000*4</f>
        <v>3418505254.4523759</v>
      </c>
      <c r="S9" s="3">
        <f>+BOP!S85/GDP!$B248*100000000000*4</f>
        <v>4915150733.5287361</v>
      </c>
      <c r="T9" s="3">
        <f>+BOP!T85/GDP!$B248*100000000000*4</f>
        <v>-177691212.8959631</v>
      </c>
      <c r="U9" s="3">
        <f>+BOP!U85/GDP!$B248*100000000000*4</f>
        <v>3909470273.6154866</v>
      </c>
      <c r="V9" s="3">
        <f>+BOP!V85/GDP!$B248*100000000000*4</f>
        <v>1843143742.3550589</v>
      </c>
      <c r="W9" s="5">
        <f t="shared" si="0"/>
        <v>2066326531.2604277</v>
      </c>
    </row>
    <row r="10" spans="1:23" x14ac:dyDescent="0.2">
      <c r="A10" s="4">
        <v>42736</v>
      </c>
      <c r="B10" s="3">
        <f>+BOP!B86/GDP!$B249*100000000000*4</f>
        <v>13954954389.706106</v>
      </c>
      <c r="C10" s="3">
        <f>+BOP!C86/GDP!$B249*100000000000*4</f>
        <v>12911965220.553827</v>
      </c>
      <c r="D10" s="3">
        <f>+BOP!D86/GDP!$B249*100000000000*4</f>
        <v>3640930644.5331717</v>
      </c>
      <c r="E10" s="3">
        <f>+BOP!E86/GDP!$B249*100000000000*4</f>
        <v>3902882500.1291718</v>
      </c>
      <c r="F10" s="3">
        <f>+BOP!F86/GDP!$B249*100000000000*4</f>
        <v>5692302468.5837936</v>
      </c>
      <c r="G10" s="3">
        <f>+BOP!G86/GDP!$B249*100000000000*4</f>
        <v>1758092765.0296531</v>
      </c>
      <c r="H10" s="3">
        <f>+BOP!H86/GDP!$B249*100000000000*4</f>
        <v>401730385.56821758</v>
      </c>
      <c r="I10" s="3">
        <f>+BOP!I86/GDP!$B249*100000000000*4</f>
        <v>755358436.3073833</v>
      </c>
      <c r="J10" s="3">
        <f>+BOP!J86/GDP!$B249*100000000000*4</f>
        <v>5071191576.3715658</v>
      </c>
      <c r="K10" s="3">
        <f>+BOP!K86/GDP!$B249*100000000000*4</f>
        <v>310871695.03410089</v>
      </c>
      <c r="L10" s="3">
        <f>+BOP!L86/GDP!$B249*100000000000*4</f>
        <v>-2241113820.3403625</v>
      </c>
      <c r="M10" s="3">
        <f>+BOP!M86/GDP!$B249*100000000000*4</f>
        <v>3354158563.0184121</v>
      </c>
      <c r="N10" s="3">
        <f>+BOP!N86/GDP!$B249*100000000000*4</f>
        <v>633090692.42497706</v>
      </c>
      <c r="O10" s="3">
        <f>+BOP!O86/GDP!$B249*100000000000*4</f>
        <v>-84690567.091517925</v>
      </c>
      <c r="P10" s="3">
        <f>+BOP!P86/GDP!$B249*100000000000*4</f>
        <v>-2874204512.7653399</v>
      </c>
      <c r="Q10" s="3">
        <f>+BOP!Q86/GDP!$B249*100000000000*4</f>
        <v>3438849130.1099305</v>
      </c>
      <c r="R10" s="3">
        <f>+BOP!R86/GDP!$B249*100000000000*4</f>
        <v>-2670616111.9805655</v>
      </c>
      <c r="S10" s="3">
        <f>+BOP!S86/GDP!$B249*100000000000*4</f>
        <v>-5264458762.9240246</v>
      </c>
      <c r="T10" s="3">
        <f>+BOP!T86/GDP!$B249*100000000000*4</f>
        <v>605028799.46870112</v>
      </c>
      <c r="U10" s="3">
        <f>+BOP!U86/GDP!$B249*100000000000*4</f>
        <v>4361618966.371254</v>
      </c>
      <c r="V10" s="3">
        <f>+BOP!V86/GDP!$B249*100000000000*4</f>
        <v>3293679714.8205762</v>
      </c>
      <c r="W10" s="5">
        <f t="shared" si="0"/>
        <v>1067939251.5506778</v>
      </c>
    </row>
    <row r="11" spans="1:23" x14ac:dyDescent="0.2">
      <c r="A11" s="4">
        <v>42826</v>
      </c>
      <c r="B11" s="3">
        <f>+BOP!B87/GDP!$B250*100000000000*4</f>
        <v>13634884658.995857</v>
      </c>
      <c r="C11" s="3">
        <f>+BOP!C87/GDP!$B250*100000000000*4</f>
        <v>12964253725.818783</v>
      </c>
      <c r="D11" s="3">
        <f>+BOP!D87/GDP!$B250*100000000000*4</f>
        <v>3780797852.5322404</v>
      </c>
      <c r="E11" s="3">
        <f>+BOP!E87/GDP!$B250*100000000000*4</f>
        <v>3856054048.0806241</v>
      </c>
      <c r="F11" s="3">
        <f>+BOP!F87/GDP!$B250*100000000000*4</f>
        <v>5497347120.1775837</v>
      </c>
      <c r="G11" s="3">
        <f>+BOP!G87/GDP!$B250*100000000000*4</f>
        <v>1977251808.7767766</v>
      </c>
      <c r="H11" s="3">
        <f>+BOP!H87/GDP!$B250*100000000000*4</f>
        <v>411142333.25783253</v>
      </c>
      <c r="I11" s="3">
        <f>+BOP!I87/GDP!$B250*100000000000*4</f>
        <v>783068558.21883035</v>
      </c>
      <c r="J11" s="3">
        <f>+BOP!J87/GDP!$B250*100000000000*4</f>
        <v>3155209105.5625381</v>
      </c>
      <c r="K11" s="3">
        <f>+BOP!K87/GDP!$B250*100000000000*4</f>
        <v>446277069.15792233</v>
      </c>
      <c r="L11" s="3">
        <f>+BOP!L87/GDP!$B250*100000000000*4</f>
        <v>2912054621.4491758</v>
      </c>
      <c r="M11" s="3">
        <f>+BOP!M87/GDP!$B250*100000000000*4</f>
        <v>1247863783.2746053</v>
      </c>
      <c r="N11" s="3">
        <f>+BOP!N87/GDP!$B250*100000000000*4</f>
        <v>2147781273.3463302</v>
      </c>
      <c r="O11" s="3">
        <f>+BOP!O87/GDP!$B250*100000000000*4</f>
        <v>265265170.19844699</v>
      </c>
      <c r="P11" s="3">
        <f>+BOP!P87/GDP!$B250*100000000000*4</f>
        <v>764273348.10284555</v>
      </c>
      <c r="Q11" s="3">
        <f>+BOP!Q87/GDP!$B250*100000000000*4</f>
        <v>982598613.0761584</v>
      </c>
      <c r="R11" s="3">
        <f>+BOP!R87/GDP!$B250*100000000000*4</f>
        <v>2246498258.5648541</v>
      </c>
      <c r="S11" s="3">
        <f>+BOP!S87/GDP!$B250*100000000000*4</f>
        <v>3156592456.8534985</v>
      </c>
      <c r="T11" s="3">
        <f>+BOP!T87/GDP!$B250*100000000000*4</f>
        <v>698278755.85902727</v>
      </c>
      <c r="U11" s="3">
        <f>+BOP!U87/GDP!$B250*100000000000*4</f>
        <v>3743543823.923192</v>
      </c>
      <c r="V11" s="3">
        <f>+BOP!V87/GDP!$B250*100000000000*4</f>
        <v>3915348531.6466398</v>
      </c>
      <c r="W11" s="5">
        <f t="shared" si="0"/>
        <v>-171804707.7234478</v>
      </c>
    </row>
    <row r="12" spans="1:23" x14ac:dyDescent="0.2">
      <c r="A12" s="4">
        <v>42917</v>
      </c>
      <c r="B12" s="3">
        <f>+BOP!B88/GDP!$B251*100000000000*4</f>
        <v>13915224045.588873</v>
      </c>
      <c r="C12" s="3">
        <f>+BOP!C88/GDP!$B251*100000000000*4</f>
        <v>12851111121.298452</v>
      </c>
      <c r="D12" s="3">
        <f>+BOP!D88/GDP!$B251*100000000000*4</f>
        <v>3789657376.0263529</v>
      </c>
      <c r="E12" s="3">
        <f>+BOP!E88/GDP!$B251*100000000000*4</f>
        <v>3953710309.0474124</v>
      </c>
      <c r="F12" s="3">
        <f>+BOP!F88/GDP!$B251*100000000000*4</f>
        <v>5735629075.7584028</v>
      </c>
      <c r="G12" s="3">
        <f>+BOP!G88/GDP!$B251*100000000000*4</f>
        <v>1759644102.582144</v>
      </c>
      <c r="H12" s="3">
        <f>+BOP!H88/GDP!$B251*100000000000*4</f>
        <v>402974021.60833311</v>
      </c>
      <c r="I12" s="3">
        <f>+BOP!I88/GDP!$B251*100000000000*4</f>
        <v>800402785.97870755</v>
      </c>
      <c r="J12" s="3">
        <f>+BOP!J88/GDP!$B251*100000000000*4</f>
        <v>2820981458.3253541</v>
      </c>
      <c r="K12" s="3">
        <f>+BOP!K88/GDP!$B251*100000000000*4</f>
        <v>118181670.78695948</v>
      </c>
      <c r="L12" s="3">
        <f>+BOP!L88/GDP!$B251*100000000000*4</f>
        <v>4876716470.8610735</v>
      </c>
      <c r="M12" s="3">
        <f>+BOP!M88/GDP!$B251*100000000000*4</f>
        <v>4660976441.1202965</v>
      </c>
      <c r="N12" s="3">
        <f>+BOP!N88/GDP!$B251*100000000000*4</f>
        <v>2221874227.4995832</v>
      </c>
      <c r="O12" s="3">
        <f>+BOP!O88/GDP!$B251*100000000000*4</f>
        <v>496180123.42744738</v>
      </c>
      <c r="P12" s="3">
        <f>+BOP!P88/GDP!$B251*100000000000*4</f>
        <v>2654842243.3614902</v>
      </c>
      <c r="Q12" s="3">
        <f>+BOP!Q88/GDP!$B251*100000000000*4</f>
        <v>4164796317.6928496</v>
      </c>
      <c r="R12" s="3">
        <f>+BOP!R88/GDP!$B251*100000000000*4</f>
        <v>4683632012.0458775</v>
      </c>
      <c r="S12" s="3">
        <f>+BOP!S88/GDP!$B251*100000000000*4</f>
        <v>5365498339.5530434</v>
      </c>
      <c r="T12" s="3">
        <f>+BOP!T88/GDP!$B251*100000000000*4</f>
        <v>508717182.55996853</v>
      </c>
      <c r="U12" s="3">
        <f>+BOP!U88/GDP!$B251*100000000000*4</f>
        <v>4478616200.0752439</v>
      </c>
      <c r="V12" s="3">
        <f>+BOP!V88/GDP!$B251*100000000000*4</f>
        <v>3270813916.463531</v>
      </c>
      <c r="W12" s="5">
        <f t="shared" si="0"/>
        <v>1207802283.6117129</v>
      </c>
    </row>
    <row r="13" spans="1:23" x14ac:dyDescent="0.2">
      <c r="A13" s="4">
        <v>43009</v>
      </c>
      <c r="B13" s="3">
        <f>+BOP!B89/GDP!$B252*100000000000*4</f>
        <v>14213162105.862814</v>
      </c>
      <c r="C13" s="3">
        <f>+BOP!C89/GDP!$B252*100000000000*4</f>
        <v>13400393563.419703</v>
      </c>
      <c r="D13" s="3">
        <f>+BOP!D89/GDP!$B252*100000000000*4</f>
        <v>3981744864.2556043</v>
      </c>
      <c r="E13" s="3">
        <f>+BOP!E89/GDP!$B252*100000000000*4</f>
        <v>3990305633.0763464</v>
      </c>
      <c r="F13" s="3">
        <f>+BOP!F89/GDP!$B252*100000000000*4</f>
        <v>5681095161.1605511</v>
      </c>
      <c r="G13" s="3">
        <f>+BOP!G89/GDP!$B252*100000000000*4</f>
        <v>1974173508.8662009</v>
      </c>
      <c r="H13" s="3">
        <f>+BOP!H89/GDP!$B252*100000000000*4</f>
        <v>412981778.16825521</v>
      </c>
      <c r="I13" s="3">
        <f>+BOP!I89/GDP!$B252*100000000000*4</f>
        <v>821577906.40705502</v>
      </c>
      <c r="J13" s="3">
        <f>+BOP!J89/GDP!$B252*100000000000*4</f>
        <v>3096532371.0741882</v>
      </c>
      <c r="K13" s="3">
        <f>+BOP!K89/GDP!$B252*100000000000*4</f>
        <v>653634416.53527296</v>
      </c>
      <c r="L13" s="3">
        <f>+BOP!L89/GDP!$B252*100000000000*4</f>
        <v>2678241062.4032507</v>
      </c>
      <c r="M13" s="3">
        <f>+BOP!M89/GDP!$B252*100000000000*4</f>
        <v>3095393734.1602631</v>
      </c>
      <c r="N13" s="3">
        <f>+BOP!N89/GDP!$B252*100000000000*4</f>
        <v>3152965056.9261031</v>
      </c>
      <c r="O13" s="3">
        <f>+BOP!O89/GDP!$B252*100000000000*4</f>
        <v>644966560.10771549</v>
      </c>
      <c r="P13" s="3">
        <f>+BOP!P89/GDP!$B252*100000000000*4</f>
        <v>-474723994.52285296</v>
      </c>
      <c r="Q13" s="3">
        <f>+BOP!Q89/GDP!$B252*100000000000*4</f>
        <v>2450427174.0525479</v>
      </c>
      <c r="R13" s="3">
        <f>+BOP!R89/GDP!$B252*100000000000*4</f>
        <v>-3872451913.0958214</v>
      </c>
      <c r="S13" s="3">
        <f>+BOP!S89/GDP!$B252*100000000000*4</f>
        <v>-3583176718.1774507</v>
      </c>
      <c r="T13" s="3">
        <f>+BOP!T89/GDP!$B252*100000000000*4</f>
        <v>110390636.78195626</v>
      </c>
      <c r="U13" s="3">
        <f>+BOP!U89/GDP!$B252*100000000000*4</f>
        <v>4102533297.8215957</v>
      </c>
      <c r="V13" s="3">
        <f>+BOP!V89/GDP!$B252*100000000000*4</f>
        <v>3129777888.1054907</v>
      </c>
      <c r="W13" s="5">
        <f t="shared" si="0"/>
        <v>972755409.71610498</v>
      </c>
    </row>
    <row r="14" spans="1:23" x14ac:dyDescent="0.2">
      <c r="A14" s="4">
        <v>43101</v>
      </c>
      <c r="B14" s="3">
        <f>+BOP!B90/GDP!$B253*100000000000*4</f>
        <v>14541839486.177904</v>
      </c>
      <c r="C14" s="3">
        <f>+BOP!C90/GDP!$B253*100000000000*4</f>
        <v>13980495559.764427</v>
      </c>
      <c r="D14" s="3">
        <f>+BOP!D90/GDP!$B253*100000000000*4</f>
        <v>3834841784.2883363</v>
      </c>
      <c r="E14" s="3">
        <f>+BOP!E90/GDP!$B253*100000000000*4</f>
        <v>3917733379.1506166</v>
      </c>
      <c r="F14" s="3">
        <f>+BOP!F90/GDP!$B253*100000000000*4</f>
        <v>5769215935.2464972</v>
      </c>
      <c r="G14" s="3">
        <f>+BOP!G90/GDP!$B253*100000000000*4</f>
        <v>2111142270.6522927</v>
      </c>
      <c r="H14" s="3">
        <f>+BOP!H90/GDP!$B253*100000000000*4</f>
        <v>398521992.49315202</v>
      </c>
      <c r="I14" s="3">
        <f>+BOP!I90/GDP!$B253*100000000000*4</f>
        <v>787040375.06663537</v>
      </c>
      <c r="J14" s="3">
        <f>+BOP!J90/GDP!$B253*100000000000*4</f>
        <v>2965795500.9758258</v>
      </c>
      <c r="K14" s="3">
        <f>+BOP!K90/GDP!$B253*100000000000*4</f>
        <v>224564209.13025749</v>
      </c>
      <c r="L14" s="3">
        <f>+BOP!L90/GDP!$B253*100000000000*4</f>
        <v>1692779734.6054385</v>
      </c>
      <c r="M14" s="3">
        <f>+BOP!M90/GDP!$B253*100000000000*4</f>
        <v>-1814592115.8541772</v>
      </c>
      <c r="N14" s="3">
        <f>+BOP!N90/GDP!$B253*100000000000*4</f>
        <v>1112481379.4737401</v>
      </c>
      <c r="O14" s="3">
        <f>+BOP!O90/GDP!$B253*100000000000*4</f>
        <v>-1254585650.549161</v>
      </c>
      <c r="P14" s="3">
        <f>+BOP!P90/GDP!$B253*100000000000*4</f>
        <v>580298355.13169825</v>
      </c>
      <c r="Q14" s="3">
        <f>+BOP!Q90/GDP!$B253*100000000000*4</f>
        <v>-560006465.30501616</v>
      </c>
      <c r="R14" s="3">
        <f>+BOP!R90/GDP!$B253*100000000000*4</f>
        <v>8357093863.719821</v>
      </c>
      <c r="S14" s="3">
        <f>+BOP!S90/GDP!$B253*100000000000*4</f>
        <v>10030455843.478012</v>
      </c>
      <c r="T14" s="3">
        <f>+BOP!T90/GDP!$B253*100000000000*4</f>
        <v>320628447.39989769</v>
      </c>
      <c r="U14" s="3">
        <f>+BOP!U90/GDP!$B253*100000000000*4</f>
        <v>3748007613.5719199</v>
      </c>
      <c r="V14" s="3">
        <f>+BOP!V90/GDP!$B253*100000000000*4</f>
        <v>4667257124.6631346</v>
      </c>
      <c r="W14" s="5">
        <f t="shared" si="0"/>
        <v>-919249511.09121466</v>
      </c>
    </row>
    <row r="15" spans="1:23" x14ac:dyDescent="0.2">
      <c r="A15" s="4">
        <v>43191</v>
      </c>
      <c r="B15" s="3">
        <f>+BOP!B91/GDP!$B254*100000000000*4</f>
        <v>14648780550.806278</v>
      </c>
      <c r="C15" s="3">
        <f>+BOP!C91/GDP!$B254*100000000000*4</f>
        <v>13834269568.159733</v>
      </c>
      <c r="D15" s="3">
        <f>+BOP!D91/GDP!$B254*100000000000*4</f>
        <v>3820708981.0973144</v>
      </c>
      <c r="E15" s="3">
        <f>+BOP!E91/GDP!$B254*100000000000*4</f>
        <v>4111279115.3230405</v>
      </c>
      <c r="F15" s="3">
        <f>+BOP!F91/GDP!$B254*100000000000*4</f>
        <v>6009198921.7279339</v>
      </c>
      <c r="G15" s="3">
        <f>+BOP!G91/GDP!$B254*100000000000*4</f>
        <v>2181750325.8704238</v>
      </c>
      <c r="H15" s="3">
        <f>+BOP!H91/GDP!$B254*100000000000*4</f>
        <v>418266010.61344659</v>
      </c>
      <c r="I15" s="3">
        <f>+BOP!I91/GDP!$B254*100000000000*4</f>
        <v>791875955.40971029</v>
      </c>
      <c r="J15" s="3">
        <f>+BOP!J91/GDP!$B254*100000000000*4</f>
        <v>3060938910.7733335</v>
      </c>
      <c r="K15" s="3">
        <f>+BOP!K91/GDP!$B254*100000000000*4</f>
        <v>659647805.96743679</v>
      </c>
      <c r="L15" s="3">
        <f>+BOP!L91/GDP!$B254*100000000000*4</f>
        <v>4354919988.071763</v>
      </c>
      <c r="M15" s="3">
        <f>+BOP!M91/GDP!$B254*100000000000*4</f>
        <v>2876596590.4577036</v>
      </c>
      <c r="N15" s="3">
        <f>+BOP!N91/GDP!$B254*100000000000*4</f>
        <v>2656666912.6935239</v>
      </c>
      <c r="O15" s="3">
        <f>+BOP!O91/GDP!$B254*100000000000*4</f>
        <v>-1279407218.8425412</v>
      </c>
      <c r="P15" s="3">
        <f>+BOP!P91/GDP!$B254*100000000000*4</f>
        <v>1698253075.3782389</v>
      </c>
      <c r="Q15" s="3">
        <f>+BOP!Q91/GDP!$B254*100000000000*4</f>
        <v>4156003809.3002448</v>
      </c>
      <c r="R15" s="3">
        <f>+BOP!R91/GDP!$B254*100000000000*4</f>
        <v>2546054981.5501528</v>
      </c>
      <c r="S15" s="3">
        <f>+BOP!S91/GDP!$B254*100000000000*4</f>
        <v>3291329859.332756</v>
      </c>
      <c r="T15" s="3">
        <f>+BOP!T91/GDP!$B254*100000000000*4</f>
        <v>922599937.89296055</v>
      </c>
      <c r="U15" s="3">
        <f>+BOP!U91/GDP!$B254*100000000000*4</f>
        <v>3977779499.5536427</v>
      </c>
      <c r="V15" s="3">
        <f>+BOP!V91/GDP!$B254*100000000000*4</f>
        <v>4106396544.1591134</v>
      </c>
      <c r="W15" s="5">
        <f t="shared" si="0"/>
        <v>-128617044.60547066</v>
      </c>
    </row>
    <row r="16" spans="1:23" x14ac:dyDescent="0.2">
      <c r="A16" s="4">
        <v>43282</v>
      </c>
      <c r="B16" s="3">
        <f>+BOP!B92/GDP!$B255*100000000000*4</f>
        <v>14615909445.859362</v>
      </c>
      <c r="C16" s="3">
        <f>+BOP!C92/GDP!$B255*100000000000*4</f>
        <v>14643285213.763624</v>
      </c>
      <c r="D16" s="3">
        <f>+BOP!D92/GDP!$B255*100000000000*4</f>
        <v>3858530827.4253387</v>
      </c>
      <c r="E16" s="3">
        <f>+BOP!E92/GDP!$B255*100000000000*4</f>
        <v>4001924473.0969057</v>
      </c>
      <c r="F16" s="3">
        <f>+BOP!F92/GDP!$B255*100000000000*4</f>
        <v>6082538711.665555</v>
      </c>
      <c r="G16" s="3">
        <f>+BOP!G92/GDP!$B255*100000000000*4</f>
        <v>2162788944.8074017</v>
      </c>
      <c r="H16" s="3">
        <f>+BOP!H92/GDP!$B255*100000000000*4</f>
        <v>413894488.48244882</v>
      </c>
      <c r="I16" s="3">
        <f>+BOP!I92/GDP!$B255*100000000000*4</f>
        <v>783953469.075418</v>
      </c>
      <c r="J16" s="3">
        <f>+BOP!J92/GDP!$B255*100000000000*4</f>
        <v>3375713156.092392</v>
      </c>
      <c r="K16" s="3">
        <f>+BOP!K92/GDP!$B255*100000000000*4</f>
        <v>651150153.17691684</v>
      </c>
      <c r="L16" s="3">
        <f>+BOP!L92/GDP!$B255*100000000000*4</f>
        <v>5295076317.8402405</v>
      </c>
      <c r="M16" s="3">
        <f>+BOP!M92/GDP!$B255*100000000000*4</f>
        <v>1735401936.8222847</v>
      </c>
      <c r="N16" s="3">
        <f>+BOP!N92/GDP!$B255*100000000000*4</f>
        <v>2511177101.7485933</v>
      </c>
      <c r="O16" s="3">
        <f>+BOP!O92/GDP!$B255*100000000000*4</f>
        <v>239351595.54242727</v>
      </c>
      <c r="P16" s="3">
        <f>+BOP!P92/GDP!$B255*100000000000*4</f>
        <v>2783899216.0916471</v>
      </c>
      <c r="Q16" s="3">
        <f>+BOP!Q92/GDP!$B255*100000000000*4</f>
        <v>1496050341.2798576</v>
      </c>
      <c r="R16" s="3">
        <f>+BOP!R92/GDP!$B255*100000000000*4</f>
        <v>2566675265.8256025</v>
      </c>
      <c r="S16" s="3">
        <f>+BOP!S92/GDP!$B255*100000000000*4</f>
        <v>7233382931.0935431</v>
      </c>
      <c r="T16" s="3">
        <f>+BOP!T92/GDP!$B255*100000000000*4</f>
        <v>724824313.66039276</v>
      </c>
      <c r="U16" s="3">
        <f>+BOP!U92/GDP!$B255*100000000000*4</f>
        <v>3378921372.6173344</v>
      </c>
      <c r="V16" s="3">
        <f>+BOP!V92/GDP!$B255*100000000000*4</f>
        <v>2773967124.5921049</v>
      </c>
      <c r="W16" s="5">
        <f t="shared" si="0"/>
        <v>604954248.02522945</v>
      </c>
    </row>
    <row r="17" spans="1:23" x14ac:dyDescent="0.2">
      <c r="A17" s="4">
        <v>43374</v>
      </c>
      <c r="B17" s="3">
        <f>+BOP!B93/GDP!$B256*100000000000*4</f>
        <v>14583663289.931309</v>
      </c>
      <c r="C17" s="3">
        <f>+BOP!C93/GDP!$B256*100000000000*4</f>
        <v>14918885307.405455</v>
      </c>
      <c r="D17" s="3">
        <f>+BOP!D93/GDP!$B256*100000000000*4</f>
        <v>3869090767.6017389</v>
      </c>
      <c r="E17" s="3">
        <f>+BOP!E93/GDP!$B256*100000000000*4</f>
        <v>4121894820.753696</v>
      </c>
      <c r="F17" s="3">
        <f>+BOP!F93/GDP!$B256*100000000000*4</f>
        <v>6166295758.5423622</v>
      </c>
      <c r="G17" s="3">
        <f>+BOP!G93/GDP!$B256*100000000000*4</f>
        <v>2341763635.2698007</v>
      </c>
      <c r="H17" s="3">
        <f>+BOP!H93/GDP!$B256*100000000000*4</f>
        <v>497831821.90759456</v>
      </c>
      <c r="I17" s="3">
        <f>+BOP!I93/GDP!$B256*100000000000*4</f>
        <v>800772971.27864134</v>
      </c>
      <c r="J17" s="3">
        <f>+BOP!J93/GDP!$B256*100000000000*4</f>
        <v>3324098700.8961535</v>
      </c>
      <c r="K17" s="3">
        <f>+BOP!K93/GDP!$B256*100000000000*4</f>
        <v>473786958.71114796</v>
      </c>
      <c r="L17" s="3">
        <f>+BOP!L93/GDP!$B256*100000000000*4</f>
        <v>3638946167.4943676</v>
      </c>
      <c r="M17" s="3">
        <f>+BOP!M93/GDP!$B256*100000000000*4</f>
        <v>4977237792.42484</v>
      </c>
      <c r="N17" s="3">
        <f>+BOP!N93/GDP!$B256*100000000000*4</f>
        <v>983714641.80113661</v>
      </c>
      <c r="O17" s="3">
        <f>+BOP!O93/GDP!$B256*100000000000*4</f>
        <v>-961577130.05838132</v>
      </c>
      <c r="P17" s="3">
        <f>+BOP!P93/GDP!$B256*100000000000*4</f>
        <v>2655231525.6932306</v>
      </c>
      <c r="Q17" s="3">
        <f>+BOP!Q93/GDP!$B256*100000000000*4</f>
        <v>5938814922.4832211</v>
      </c>
      <c r="R17" s="3">
        <f>+BOP!R93/GDP!$B256*100000000000*4</f>
        <v>-2029677803.4216967</v>
      </c>
      <c r="S17" s="3">
        <f>+BOP!S93/GDP!$B256*100000000000*4</f>
        <v>-3651639111.1792078</v>
      </c>
      <c r="T17" s="3">
        <f>+BOP!T93/GDP!$B256*100000000000*4</f>
        <v>-57975922.716217391</v>
      </c>
      <c r="U17" s="3">
        <f>+BOP!U93/GDP!$B256*100000000000*4</f>
        <v>2933564903.0586166</v>
      </c>
      <c r="V17" s="3">
        <f>+BOP!V93/GDP!$B256*100000000000*4</f>
        <v>2913202404.4329863</v>
      </c>
      <c r="W17" s="5">
        <f t="shared" si="0"/>
        <v>20362498.625630379</v>
      </c>
    </row>
    <row r="18" spans="1:23" x14ac:dyDescent="0.2">
      <c r="A18" s="4">
        <v>43466</v>
      </c>
      <c r="B18" s="3">
        <f>+BOP!B94/GDP!$B257*100000000000*4</f>
        <v>13935515704.680691</v>
      </c>
      <c r="C18" s="3">
        <f>+BOP!C94/GDP!$B257*100000000000*4</f>
        <v>13880641012.052935</v>
      </c>
      <c r="D18" s="3">
        <f>+BOP!D94/GDP!$B257*100000000000*4</f>
        <v>4065296773.4638548</v>
      </c>
      <c r="E18" s="3">
        <f>+BOP!E94/GDP!$B257*100000000000*4</f>
        <v>4245284357.3825355</v>
      </c>
      <c r="F18" s="3">
        <f>+BOP!F94/GDP!$B257*100000000000*4</f>
        <v>6179172858.7560511</v>
      </c>
      <c r="G18" s="3">
        <f>+BOP!G94/GDP!$B257*100000000000*4</f>
        <v>2212687333.0529628</v>
      </c>
      <c r="H18" s="3">
        <f>+BOP!H94/GDP!$B257*100000000000*4</f>
        <v>681161095.44815993</v>
      </c>
      <c r="I18" s="3">
        <f>+BOP!I94/GDP!$B257*100000000000*4</f>
        <v>860555359.0737046</v>
      </c>
      <c r="J18" s="3">
        <f>+BOP!J94/GDP!$B257*100000000000*4</f>
        <v>8083730557.2975655</v>
      </c>
      <c r="K18" s="3">
        <f>+BOP!K94/GDP!$B257*100000000000*4</f>
        <v>1160442932.6578417</v>
      </c>
      <c r="L18" s="3">
        <f>+BOP!L94/GDP!$B257*100000000000*4</f>
        <v>5219573147.2183018</v>
      </c>
      <c r="M18" s="3">
        <f>+BOP!M94/GDP!$B257*100000000000*4</f>
        <v>3940309069.7173786</v>
      </c>
      <c r="N18" s="3">
        <f>+BOP!N94/GDP!$B257*100000000000*4</f>
        <v>-419416788.61235219</v>
      </c>
      <c r="O18" s="3">
        <f>+BOP!O94/GDP!$B257*100000000000*4</f>
        <v>257374163.85954812</v>
      </c>
      <c r="P18" s="3">
        <f>+BOP!P94/GDP!$B257*100000000000*4</f>
        <v>5638989935.8306541</v>
      </c>
      <c r="Q18" s="3">
        <f>+BOP!Q94/GDP!$B257*100000000000*4</f>
        <v>3682934905.8578305</v>
      </c>
      <c r="R18" s="3">
        <f>+BOP!R94/GDP!$B257*100000000000*4</f>
        <v>1921954805.1284983</v>
      </c>
      <c r="S18" s="3">
        <f>+BOP!S94/GDP!$B257*100000000000*4</f>
        <v>4982133980.6113129</v>
      </c>
      <c r="T18" s="3">
        <f>+BOP!T94/GDP!$B257*100000000000*4</f>
        <v>809569098.15638566</v>
      </c>
      <c r="U18" s="3">
        <f>+BOP!U94/GDP!$B257*100000000000*4</f>
        <v>3661978370.8582015</v>
      </c>
      <c r="V18" s="3">
        <f>+BOP!V94/GDP!$B257*100000000000*4</f>
        <v>5727567087.4376373</v>
      </c>
      <c r="W18" s="5">
        <f t="shared" si="0"/>
        <v>-2065588716.5794358</v>
      </c>
    </row>
    <row r="19" spans="1:23" x14ac:dyDescent="0.2">
      <c r="A19" s="4">
        <v>43556</v>
      </c>
      <c r="B19" s="3">
        <f>+BOP!B95/GDP!$B258*100000000000*4</f>
        <v>13763496198.836927</v>
      </c>
      <c r="C19" s="3">
        <f>+BOP!C95/GDP!$B258*100000000000*4</f>
        <v>13890444306.564331</v>
      </c>
      <c r="D19" s="3">
        <f>+BOP!D95/GDP!$B258*100000000000*4</f>
        <v>4165864123.9637222</v>
      </c>
      <c r="E19" s="3">
        <f>+BOP!E95/GDP!$B258*100000000000*4</f>
        <v>4227635184.1295629</v>
      </c>
      <c r="F19" s="3">
        <f>+BOP!F95/GDP!$B258*100000000000*4</f>
        <v>6125422590.8746052</v>
      </c>
      <c r="G19" s="3">
        <f>+BOP!G95/GDP!$B258*100000000000*4</f>
        <v>2278220115.2375493</v>
      </c>
      <c r="H19" s="3">
        <f>+BOP!H95/GDP!$B258*100000000000*4</f>
        <v>662312251.28668261</v>
      </c>
      <c r="I19" s="3">
        <f>+BOP!I95/GDP!$B258*100000000000*4</f>
        <v>882160514.72653139</v>
      </c>
      <c r="J19" s="3">
        <f>+BOP!J95/GDP!$B258*100000000000*4</f>
        <v>4279998375.426826</v>
      </c>
      <c r="K19" s="3">
        <f>+BOP!K95/GDP!$B258*100000000000*4</f>
        <v>525125073.70500296</v>
      </c>
      <c r="L19" s="3">
        <f>+BOP!L95/GDP!$B258*100000000000*4</f>
        <v>4013101259.7067471</v>
      </c>
      <c r="M19" s="3">
        <f>+BOP!M95/GDP!$B258*100000000000*4</f>
        <v>1681879982.585243</v>
      </c>
      <c r="N19" s="3">
        <f>+BOP!N95/GDP!$B258*100000000000*4</f>
        <v>594434126.45793438</v>
      </c>
      <c r="O19" s="3">
        <f>+BOP!O95/GDP!$B258*100000000000*4</f>
        <v>1097273582.1414642</v>
      </c>
      <c r="P19" s="3">
        <f>+BOP!P95/GDP!$B258*100000000000*4</f>
        <v>3418667133.2488127</v>
      </c>
      <c r="Q19" s="3">
        <f>+BOP!Q95/GDP!$B258*100000000000*4</f>
        <v>584606400.44377887</v>
      </c>
      <c r="R19" s="3">
        <f>+BOP!R95/GDP!$B258*100000000000*4</f>
        <v>-2444876039.3272038</v>
      </c>
      <c r="S19" s="3">
        <f>+BOP!S95/GDP!$B258*100000000000*4</f>
        <v>-59297767.9966399</v>
      </c>
      <c r="T19" s="3">
        <f>+BOP!T95/GDP!$B258*100000000000*4</f>
        <v>1040715863.1289589</v>
      </c>
      <c r="U19" s="3">
        <f>+BOP!U95/GDP!$B258*100000000000*4</f>
        <v>3438635044.2326393</v>
      </c>
      <c r="V19" s="3">
        <f>+BOP!V95/GDP!$B258*100000000000*4</f>
        <v>4668344658.5867558</v>
      </c>
      <c r="W19" s="5">
        <f t="shared" si="0"/>
        <v>-1229709614.3541164</v>
      </c>
    </row>
    <row r="20" spans="1:23" x14ac:dyDescent="0.2">
      <c r="A20" s="4">
        <v>43647</v>
      </c>
      <c r="B20" s="3">
        <f>+BOP!B96/GDP!$B259*100000000000*4</f>
        <v>13451726099.098118</v>
      </c>
      <c r="C20" s="3">
        <f>+BOP!C96/GDP!$B259*100000000000*4</f>
        <v>13503074467.714157</v>
      </c>
      <c r="D20" s="3">
        <f>+BOP!D96/GDP!$B259*100000000000*4</f>
        <v>4037487709.2666898</v>
      </c>
      <c r="E20" s="3">
        <f>+BOP!E96/GDP!$B259*100000000000*4</f>
        <v>4410242022.5018845</v>
      </c>
      <c r="F20" s="3">
        <f>+BOP!F96/GDP!$B259*100000000000*4</f>
        <v>6135475021.2768307</v>
      </c>
      <c r="G20" s="3">
        <f>+BOP!G96/GDP!$B259*100000000000*4</f>
        <v>2308410375.5068994</v>
      </c>
      <c r="H20" s="3">
        <f>+BOP!H96/GDP!$B259*100000000000*4</f>
        <v>578331886.50291181</v>
      </c>
      <c r="I20" s="3">
        <f>+BOP!I96/GDP!$B259*100000000000*4</f>
        <v>910076105.21537459</v>
      </c>
      <c r="J20" s="3">
        <f>+BOP!J96/GDP!$B259*100000000000*4</f>
        <v>3511928790.5337434</v>
      </c>
      <c r="K20" s="3">
        <f>+BOP!K96/GDP!$B259*100000000000*4</f>
        <v>494459408.75459903</v>
      </c>
      <c r="L20" s="3">
        <f>+BOP!L96/GDP!$B259*100000000000*4</f>
        <v>2951058913.9988065</v>
      </c>
      <c r="M20" s="3">
        <f>+BOP!M96/GDP!$B259*100000000000*4</f>
        <v>-335311532.52370197</v>
      </c>
      <c r="N20" s="3">
        <f>+BOP!N96/GDP!$B259*100000000000*4</f>
        <v>788583475.76205075</v>
      </c>
      <c r="O20" s="3">
        <f>+BOP!O96/GDP!$B259*100000000000*4</f>
        <v>-527642540.56185436</v>
      </c>
      <c r="P20" s="3">
        <f>+BOP!P96/GDP!$B259*100000000000*4</f>
        <v>2162475438.2367558</v>
      </c>
      <c r="Q20" s="3">
        <f>+BOP!Q96/GDP!$B259*100000000000*4</f>
        <v>192331008.03815243</v>
      </c>
      <c r="R20" s="3">
        <f>+BOP!R96/GDP!$B259*100000000000*4</f>
        <v>2086775234.1070828</v>
      </c>
      <c r="S20" s="3">
        <f>+BOP!S96/GDP!$B259*100000000000*4</f>
        <v>3334579390.1629324</v>
      </c>
      <c r="T20" s="3">
        <f>+BOP!T96/GDP!$B259*100000000000*4</f>
        <v>-15944929.382083226</v>
      </c>
      <c r="U20" s="3">
        <f>+BOP!U96/GDP!$B259*100000000000*4</f>
        <v>3071217745.1350012</v>
      </c>
      <c r="V20" s="3">
        <f>+BOP!V96/GDP!$B259*100000000000*4</f>
        <v>4877868441.4209909</v>
      </c>
      <c r="W20" s="5">
        <f t="shared" si="0"/>
        <v>-1806650696.2859898</v>
      </c>
    </row>
    <row r="21" spans="1:23" x14ac:dyDescent="0.2">
      <c r="A21" s="4">
        <v>43739</v>
      </c>
      <c r="B21" s="3">
        <f>+BOP!B97/GDP!$B260*100000000000*4</f>
        <v>13372641082.270351</v>
      </c>
      <c r="C21" s="3">
        <f>+BOP!C97/GDP!$B260*100000000000*4</f>
        <v>13288031813.991053</v>
      </c>
      <c r="D21" s="3">
        <f>+BOP!D97/GDP!$B260*100000000000*4</f>
        <v>4099627641.8169003</v>
      </c>
      <c r="E21" s="3">
        <f>+BOP!E97/GDP!$B260*100000000000*4</f>
        <v>4308193696.4854527</v>
      </c>
      <c r="F21" s="3">
        <f>+BOP!F97/GDP!$B260*100000000000*4</f>
        <v>6078268794.7478533</v>
      </c>
      <c r="G21" s="3">
        <f>+BOP!G97/GDP!$B260*100000000000*4</f>
        <v>2343361648.7037649</v>
      </c>
      <c r="H21" s="3">
        <f>+BOP!H97/GDP!$B260*100000000000*4</f>
        <v>614213347.91132307</v>
      </c>
      <c r="I21" s="3">
        <f>+BOP!I97/GDP!$B260*100000000000*4</f>
        <v>868919437.93561995</v>
      </c>
      <c r="J21" s="3">
        <f>+BOP!J97/GDP!$B260*100000000000*4</f>
        <v>4362699251.7512293</v>
      </c>
      <c r="K21" s="3">
        <f>+BOP!K97/GDP!$B260*100000000000*4</f>
        <v>955523936.10141385</v>
      </c>
      <c r="L21" s="3">
        <f>+BOP!L97/GDP!$B260*100000000000*4</f>
        <v>2255298500.0906487</v>
      </c>
      <c r="M21" s="3">
        <f>+BOP!M97/GDP!$B260*100000000000*4</f>
        <v>2475216951.0391021</v>
      </c>
      <c r="N21" s="3">
        <f>+BOP!N97/GDP!$B260*100000000000*4</f>
        <v>1126185801.8807788</v>
      </c>
      <c r="O21" s="3">
        <f>+BOP!O97/GDP!$B260*100000000000*4</f>
        <v>1643312076.2448399</v>
      </c>
      <c r="P21" s="3">
        <f>+BOP!P97/GDP!$B260*100000000000*4</f>
        <v>1129112698.2098696</v>
      </c>
      <c r="Q21" s="3">
        <f>+BOP!Q97/GDP!$B260*100000000000*4</f>
        <v>831904874.79426181</v>
      </c>
      <c r="R21" s="3">
        <f>+BOP!R97/GDP!$B260*100000000000*4</f>
        <v>-2354144194.214118</v>
      </c>
      <c r="S21" s="3">
        <f>+BOP!S97/GDP!$B260*100000000000*4</f>
        <v>-779714467.37744296</v>
      </c>
      <c r="T21" s="3">
        <f>+BOP!T97/GDP!$B260*100000000000*4</f>
        <v>171703269.3347075</v>
      </c>
      <c r="U21" s="3">
        <f>+BOP!U97/GDP!$B260*100000000000*4</f>
        <v>3356244269.5578384</v>
      </c>
      <c r="V21" s="3">
        <f>+BOP!V97/GDP!$B260*100000000000*4</f>
        <v>2521178366.1689177</v>
      </c>
      <c r="W21" s="5">
        <f t="shared" si="0"/>
        <v>835065903.38892078</v>
      </c>
    </row>
    <row r="22" spans="1:23" x14ac:dyDescent="0.2">
      <c r="A22" s="4">
        <v>43831</v>
      </c>
      <c r="B22" s="3">
        <f>+BOP!B98/GDP!$B261*100000000000*4</f>
        <v>13260791828.385784</v>
      </c>
      <c r="C22" s="3">
        <f>+BOP!C98/GDP!$B261*100000000000*4</f>
        <v>12833483026.441744</v>
      </c>
      <c r="D22" s="3">
        <f>+BOP!D98/GDP!$B261*100000000000*4</f>
        <v>3558152859.6988091</v>
      </c>
      <c r="E22" s="3">
        <f>+BOP!E98/GDP!$B261*100000000000*4</f>
        <v>4218102286.9906383</v>
      </c>
      <c r="F22" s="3">
        <f>+BOP!F98/GDP!$B261*100000000000*4</f>
        <v>6108400482.8349886</v>
      </c>
      <c r="G22" s="3">
        <f>+BOP!G98/GDP!$B261*100000000000*4</f>
        <v>2016256544.8329642</v>
      </c>
      <c r="H22" s="3">
        <f>+BOP!H98/GDP!$B261*100000000000*4</f>
        <v>607940059.34065104</v>
      </c>
      <c r="I22" s="3">
        <f>+BOP!I98/GDP!$B261*100000000000*4</f>
        <v>873548951.38334346</v>
      </c>
      <c r="J22" s="3">
        <f>+BOP!J98/GDP!$B261*100000000000*4</f>
        <v>3464625162.8305445</v>
      </c>
      <c r="K22" s="3">
        <f>+BOP!K98/GDP!$B261*100000000000*4</f>
        <v>-24029918.948706247</v>
      </c>
      <c r="L22" s="3">
        <f>+BOP!L98/GDP!$B261*100000000000*4</f>
        <v>8136365428.5753613</v>
      </c>
      <c r="M22" s="3">
        <f>+BOP!M98/GDP!$B261*100000000000*4</f>
        <v>-2498275971.7225094</v>
      </c>
      <c r="N22" s="3">
        <f>+BOP!N98/GDP!$B261*100000000000*4</f>
        <v>2525693143.8175602</v>
      </c>
      <c r="O22" s="3">
        <f>+BOP!O98/GDP!$B261*100000000000*4</f>
        <v>-3001510989.6146536</v>
      </c>
      <c r="P22" s="3">
        <f>+BOP!P98/GDP!$B261*100000000000*4</f>
        <v>5610672284.7578001</v>
      </c>
      <c r="Q22" s="3">
        <f>+BOP!Q98/GDP!$B261*100000000000*4</f>
        <v>503235017.89214456</v>
      </c>
      <c r="R22" s="3">
        <f>+BOP!R98/GDP!$B261*100000000000*4</f>
        <v>25609457195.461983</v>
      </c>
      <c r="S22" s="3">
        <f>+BOP!S98/GDP!$B261*100000000000*4</f>
        <v>36695602102.402725</v>
      </c>
      <c r="T22" s="3">
        <f>+BOP!T98/GDP!$B261*100000000000*4</f>
        <v>291617882.34309459</v>
      </c>
      <c r="U22" s="3">
        <f>+BOP!U98/GDP!$B261*100000000000*4</f>
        <v>3593894420.6115417</v>
      </c>
      <c r="V22" s="3">
        <f>+BOP!V98/GDP!$B261*100000000000*4</f>
        <v>2594255259.8833718</v>
      </c>
      <c r="W22" s="5">
        <f t="shared" si="0"/>
        <v>999639160.72816992</v>
      </c>
    </row>
    <row r="23" spans="1:23" x14ac:dyDescent="0.2">
      <c r="A23" s="4">
        <v>43922</v>
      </c>
      <c r="B23" s="3">
        <f>+BOP!B99/GDP!$B262*100000000000*4</f>
        <v>11113047527.662983</v>
      </c>
      <c r="C23" s="3">
        <f>+BOP!C99/GDP!$B262*100000000000*4</f>
        <v>12314821510.155321</v>
      </c>
      <c r="D23" s="3">
        <f>+BOP!D99/GDP!$B262*100000000000*4</f>
        <v>3334980754.5755291</v>
      </c>
      <c r="E23" s="3">
        <f>+BOP!E99/GDP!$B262*100000000000*4</f>
        <v>4084468173.9181881</v>
      </c>
      <c r="F23" s="3">
        <f>+BOP!F99/GDP!$B262*100000000000*4</f>
        <v>5479662570.5173941</v>
      </c>
      <c r="G23" s="3">
        <f>+BOP!G99/GDP!$B262*100000000000*4</f>
        <v>2028781059.0464091</v>
      </c>
      <c r="H23" s="3">
        <f>+BOP!H99/GDP!$B262*100000000000*4</f>
        <v>667767276.58154953</v>
      </c>
      <c r="I23" s="3">
        <f>+BOP!I99/GDP!$B262*100000000000*4</f>
        <v>1056749398.4345167</v>
      </c>
      <c r="J23" s="3">
        <f>+BOP!J99/GDP!$B262*100000000000*4</f>
        <v>4501322452.6292124</v>
      </c>
      <c r="K23" s="3">
        <f>+BOP!K99/GDP!$B262*100000000000*4</f>
        <v>3897290826.3342862</v>
      </c>
      <c r="L23" s="3">
        <f>+BOP!L99/GDP!$B262*100000000000*4</f>
        <v>2713273738.132895</v>
      </c>
      <c r="M23" s="3">
        <f>+BOP!M99/GDP!$B262*100000000000*4</f>
        <v>152204160.16733068</v>
      </c>
      <c r="N23" s="3">
        <f>+BOP!N99/GDP!$B262*100000000000*4</f>
        <v>1757337015.1146631</v>
      </c>
      <c r="O23" s="3">
        <f>+BOP!O99/GDP!$B262*100000000000*4</f>
        <v>-2971262963.039228</v>
      </c>
      <c r="P23" s="3">
        <f>+BOP!P99/GDP!$B262*100000000000*4</f>
        <v>955936723.01823199</v>
      </c>
      <c r="Q23" s="3">
        <f>+BOP!Q99/GDP!$B262*100000000000*4</f>
        <v>3123467123.2065587</v>
      </c>
      <c r="R23" s="3">
        <f>+BOP!R99/GDP!$B262*100000000000*4</f>
        <v>-16768997279.244638</v>
      </c>
      <c r="S23" s="3">
        <f>+BOP!S99/GDP!$B262*100000000000*4</f>
        <v>-13807256610.233053</v>
      </c>
      <c r="T23" s="3">
        <f>+BOP!T99/GDP!$B262*100000000000*4</f>
        <v>980284217.74891627</v>
      </c>
      <c r="U23" s="3">
        <f>+BOP!U99/GDP!$B262*100000000000*4</f>
        <v>1110637987.6273186</v>
      </c>
      <c r="V23" s="3">
        <f>+BOP!V99/GDP!$B262*100000000000*4</f>
        <v>1658703405.6573975</v>
      </c>
      <c r="W23" s="5">
        <f t="shared" si="0"/>
        <v>-548065418.03007889</v>
      </c>
    </row>
    <row r="24" spans="1:23" x14ac:dyDescent="0.2">
      <c r="A24" s="4">
        <v>44013</v>
      </c>
      <c r="B24" s="3">
        <f>+BOP!B100/GDP!$B263*100000000000*4</f>
        <v>12130366695.902279</v>
      </c>
      <c r="C24" s="3">
        <f>+BOP!C100/GDP!$B263*100000000000*4</f>
        <v>11192192338.493603</v>
      </c>
      <c r="D24" s="3">
        <f>+BOP!D100/GDP!$B263*100000000000*4</f>
        <v>3015140831.4163656</v>
      </c>
      <c r="E24" s="3">
        <f>+BOP!E100/GDP!$B263*100000000000*4</f>
        <v>3748352092.6776266</v>
      </c>
      <c r="F24" s="3">
        <f>+BOP!F100/GDP!$B263*100000000000*4</f>
        <v>5195327173.6491671</v>
      </c>
      <c r="G24" s="3">
        <f>+BOP!G100/GDP!$B263*100000000000*4</f>
        <v>1939941296.8916993</v>
      </c>
      <c r="H24" s="3">
        <f>+BOP!H100/GDP!$B263*100000000000*4</f>
        <v>610695760.54036283</v>
      </c>
      <c r="I24" s="3">
        <f>+BOP!I100/GDP!$B263*100000000000*4</f>
        <v>1398717131.0317876</v>
      </c>
      <c r="J24" s="3">
        <f>+BOP!J100/GDP!$B263*100000000000*4</f>
        <v>2335959826.1478271</v>
      </c>
      <c r="K24" s="3">
        <f>+BOP!K100/GDP!$B263*100000000000*4</f>
        <v>777195764.57072496</v>
      </c>
      <c r="L24" s="3">
        <f>+BOP!L100/GDP!$B263*100000000000*4</f>
        <v>-3193534212.7335372</v>
      </c>
      <c r="M24" s="3">
        <f>+BOP!M100/GDP!$B263*100000000000*4</f>
        <v>4372810157.6995392</v>
      </c>
      <c r="N24" s="3">
        <f>+BOP!N100/GDP!$B263*100000000000*4</f>
        <v>-4855996906.158493</v>
      </c>
      <c r="O24" s="3">
        <f>+BOP!O100/GDP!$B263*100000000000*4</f>
        <v>-240405869.33439398</v>
      </c>
      <c r="P24" s="3">
        <f>+BOP!P100/GDP!$B263*100000000000*4</f>
        <v>1662462693.4249556</v>
      </c>
      <c r="Q24" s="3">
        <f>+BOP!Q100/GDP!$B263*100000000000*4</f>
        <v>4613216027.0339327</v>
      </c>
      <c r="R24" s="3">
        <f>+BOP!R100/GDP!$B263*100000000000*4</f>
        <v>5287411225.178937</v>
      </c>
      <c r="S24" s="3">
        <f>+BOP!S100/GDP!$B263*100000000000*4</f>
        <v>-3902559722.4792089</v>
      </c>
      <c r="T24" s="3">
        <f>+BOP!T100/GDP!$B263*100000000000*4</f>
        <v>-420188738.44209427</v>
      </c>
      <c r="U24" s="3">
        <f>+BOP!U100/GDP!$B263*100000000000*4</f>
        <v>2672327602.5614839</v>
      </c>
      <c r="V24" s="3">
        <f>+BOP!V100/GDP!$B263*100000000000*4</f>
        <v>2775886206.116786</v>
      </c>
      <c r="W24" s="5">
        <f t="shared" si="0"/>
        <v>-103558603.55530214</v>
      </c>
    </row>
    <row r="25" spans="1:23" x14ac:dyDescent="0.2">
      <c r="A25" s="4">
        <v>44105</v>
      </c>
      <c r="B25" s="3">
        <f>+BOP!B101/GDP!$B264*100000000000*4</f>
        <v>13186977388.725084</v>
      </c>
      <c r="C25" s="3">
        <f>+BOP!C101/GDP!$B264*100000000000*4</f>
        <v>11484475659.276232</v>
      </c>
      <c r="D25" s="3">
        <f>+BOP!D101/GDP!$B264*100000000000*4</f>
        <v>3034951126.0292897</v>
      </c>
      <c r="E25" s="3">
        <f>+BOP!E101/GDP!$B264*100000000000*4</f>
        <v>3666649890.6358385</v>
      </c>
      <c r="F25" s="3">
        <f>+BOP!F101/GDP!$B264*100000000000*4</f>
        <v>5375344136.3381662</v>
      </c>
      <c r="G25" s="3">
        <f>+BOP!G101/GDP!$B264*100000000000*4</f>
        <v>1705793517.9858565</v>
      </c>
      <c r="H25" s="3">
        <f>+BOP!H101/GDP!$B264*100000000000*4</f>
        <v>555469509.4246577</v>
      </c>
      <c r="I25" s="3">
        <f>+BOP!I101/GDP!$B264*100000000000*4</f>
        <v>1071532896.3137422</v>
      </c>
      <c r="J25" s="3">
        <f>+BOP!J101/GDP!$B264*100000000000*4</f>
        <v>1712669702.4880764</v>
      </c>
      <c r="K25" s="3">
        <f>+BOP!K101/GDP!$B264*100000000000*4</f>
        <v>494289958.67873085</v>
      </c>
      <c r="L25" s="3">
        <f>+BOP!L101/GDP!$B264*100000000000*4</f>
        <v>4952465715.6801538</v>
      </c>
      <c r="M25" s="3">
        <f>+BOP!M101/GDP!$B264*100000000000*4</f>
        <v>7439865789.9873915</v>
      </c>
      <c r="N25" s="3">
        <f>+BOP!N101/GDP!$B264*100000000000*4</f>
        <v>-2514980794.3655248</v>
      </c>
      <c r="O25" s="3">
        <f>+BOP!O101/GDP!$B264*100000000000*4</f>
        <v>-316621030.56451213</v>
      </c>
      <c r="P25" s="3">
        <f>+BOP!P101/GDP!$B264*100000000000*4</f>
        <v>7467446510.0456781</v>
      </c>
      <c r="Q25" s="3">
        <f>+BOP!Q101/GDP!$B264*100000000000*4</f>
        <v>7756486820.5519028</v>
      </c>
      <c r="R25" s="3">
        <f>+BOP!R101/GDP!$B264*100000000000*4</f>
        <v>-2719214513.1609039</v>
      </c>
      <c r="S25" s="3">
        <f>+BOP!S101/GDP!$B264*100000000000*4</f>
        <v>-6433468925.1908484</v>
      </c>
      <c r="T25" s="3">
        <f>+BOP!T101/GDP!$B264*100000000000*4</f>
        <v>74510734.797371194</v>
      </c>
      <c r="U25" s="3">
        <f>+BOP!U101/GDP!$B264*100000000000*4</f>
        <v>4224290196.1598439</v>
      </c>
      <c r="V25" s="3">
        <f>+BOP!V101/GDP!$B264*100000000000*4</f>
        <v>3386009421.1238346</v>
      </c>
      <c r="W25" s="5">
        <f t="shared" si="0"/>
        <v>838280775.03600931</v>
      </c>
    </row>
    <row r="26" spans="1:23" x14ac:dyDescent="0.2">
      <c r="A26" s="4">
        <v>44197</v>
      </c>
      <c r="B26" s="3">
        <f>+BOP!B102/GDP!$B265*100000000000*4</f>
        <v>14221516541.774229</v>
      </c>
      <c r="C26" s="3">
        <f>+BOP!C102/GDP!$B265*100000000000*4</f>
        <v>13083706752.7609</v>
      </c>
      <c r="D26" s="3">
        <f>+BOP!D102/GDP!$B265*100000000000*4</f>
        <v>3267668752.61094</v>
      </c>
      <c r="E26" s="3">
        <f>+BOP!E102/GDP!$B265*100000000000*4</f>
        <v>3801132770.8982792</v>
      </c>
      <c r="F26" s="3">
        <f>+BOP!F102/GDP!$B265*100000000000*4</f>
        <v>6111116179.3244209</v>
      </c>
      <c r="G26" s="3">
        <f>+BOP!G102/GDP!$B265*100000000000*4</f>
        <v>1948185312.5040281</v>
      </c>
      <c r="H26" s="3">
        <f>+BOP!H102/GDP!$B265*100000000000*4</f>
        <v>573525451.60530734</v>
      </c>
      <c r="I26" s="3">
        <f>+BOP!I102/GDP!$B265*100000000000*4</f>
        <v>982728683.22551286</v>
      </c>
      <c r="J26" s="3">
        <f>+BOP!J102/GDP!$B265*100000000000*4</f>
        <v>4500962825.6188688</v>
      </c>
      <c r="K26" s="3">
        <f>+BOP!K102/GDP!$B265*100000000000*4</f>
        <v>1283435422.4521208</v>
      </c>
      <c r="L26" s="3">
        <f>+BOP!L102/GDP!$B265*100000000000*4</f>
        <v>-693665559.28292799</v>
      </c>
      <c r="M26" s="3">
        <f>+BOP!M102/GDP!$B265*100000000000*4</f>
        <v>2924168145.1971021</v>
      </c>
      <c r="N26" s="3">
        <f>+BOP!N102/GDP!$B265*100000000000*4</f>
        <v>-1062546430.2756189</v>
      </c>
      <c r="O26" s="3">
        <f>+BOP!O102/GDP!$B265*100000000000*4</f>
        <v>1512134846.7100127</v>
      </c>
      <c r="P26" s="3">
        <f>+BOP!P102/GDP!$B265*100000000000*4</f>
        <v>368880870.99269092</v>
      </c>
      <c r="Q26" s="3">
        <f>+BOP!Q102/GDP!$B265*100000000000*4</f>
        <v>1412033298.4870899</v>
      </c>
      <c r="R26" s="3">
        <f>+BOP!R102/GDP!$B265*100000000000*4</f>
        <v>4112797725.4907985</v>
      </c>
      <c r="S26" s="3">
        <f>+BOP!S102/GDP!$B265*100000000000*4</f>
        <v>2711193626.8017726</v>
      </c>
      <c r="T26" s="3">
        <f>+BOP!T102/GDP!$B265*100000000000*4</f>
        <v>353466100.60055053</v>
      </c>
      <c r="U26" s="3">
        <f>+BOP!U102/GDP!$B265*100000000000*4</f>
        <v>4358073405.8535538</v>
      </c>
      <c r="V26" s="3">
        <f>+BOP!V102/GDP!$B265*100000000000*4</f>
        <v>2014423748.8389134</v>
      </c>
      <c r="W26" s="5">
        <f t="shared" si="0"/>
        <v>2343649657.0146403</v>
      </c>
    </row>
    <row r="27" spans="1:23" x14ac:dyDescent="0.2">
      <c r="A27" s="4">
        <v>44287</v>
      </c>
      <c r="B27" s="3">
        <f>+BOP!B103/GDP!$B266*100000000000*4</f>
        <v>14907163678.396093</v>
      </c>
      <c r="C27" s="3">
        <f>+BOP!C103/GDP!$B266*100000000000*4</f>
        <v>14242109694.602062</v>
      </c>
      <c r="D27" s="3">
        <f>+BOP!D103/GDP!$B266*100000000000*4</f>
        <v>3374027726.1108766</v>
      </c>
      <c r="E27" s="3">
        <f>+BOP!E103/GDP!$B266*100000000000*4</f>
        <v>4259650059.139739</v>
      </c>
      <c r="F27" s="3">
        <f>+BOP!F103/GDP!$B266*100000000000*4</f>
        <v>7068156180.4774046</v>
      </c>
      <c r="G27" s="3">
        <f>+BOP!G103/GDP!$B266*100000000000*4</f>
        <v>2039129108.5778894</v>
      </c>
      <c r="H27" s="3">
        <f>+BOP!H103/GDP!$B266*100000000000*4</f>
        <v>552884909.39098608</v>
      </c>
      <c r="I27" s="3">
        <f>+BOP!I103/GDP!$B266*100000000000*4</f>
        <v>974434645.28885317</v>
      </c>
      <c r="J27" s="3">
        <f>+BOP!J103/GDP!$B266*100000000000*4</f>
        <v>3436945249.2796326</v>
      </c>
      <c r="K27" s="3">
        <f>+BOP!K103/GDP!$B266*100000000000*4</f>
        <v>-109737363.10910906</v>
      </c>
      <c r="L27" s="3">
        <f>+BOP!L103/GDP!$B266*100000000000*4</f>
        <v>-527713240.0870837</v>
      </c>
      <c r="M27" s="3">
        <f>+BOP!M103/GDP!$B266*100000000000*4</f>
        <v>676203161.59381592</v>
      </c>
      <c r="N27" s="3">
        <f>+BOP!N103/GDP!$B266*100000000000*4</f>
        <v>-2097210244.1947522</v>
      </c>
      <c r="O27" s="3">
        <f>+BOP!O103/GDP!$B266*100000000000*4</f>
        <v>-488540949.56413674</v>
      </c>
      <c r="P27" s="3">
        <f>+BOP!P103/GDP!$B266*100000000000*4</f>
        <v>1569497004.1076686</v>
      </c>
      <c r="Q27" s="3">
        <f>+BOP!Q103/GDP!$B266*100000000000*4</f>
        <v>1164744111.1579525</v>
      </c>
      <c r="R27" s="3">
        <f>+BOP!R103/GDP!$B266*100000000000*4</f>
        <v>-5922891904.9249077</v>
      </c>
      <c r="S27" s="3">
        <f>+BOP!S103/GDP!$B266*100000000000*4</f>
        <v>-5765434483.9656248</v>
      </c>
      <c r="T27" s="3">
        <f>+BOP!T103/GDP!$B266*100000000000*4</f>
        <v>537969672.98827767</v>
      </c>
      <c r="U27" s="3">
        <f>+BOP!U103/GDP!$B266*100000000000*4</f>
        <v>4386908986.7668171</v>
      </c>
      <c r="V27" s="3">
        <f>+BOP!V103/GDP!$B266*100000000000*4</f>
        <v>3402334646.0269198</v>
      </c>
      <c r="W27" s="5">
        <f t="shared" si="0"/>
        <v>984574340.73989725</v>
      </c>
    </row>
    <row r="28" spans="1:23" x14ac:dyDescent="0.2">
      <c r="A28" s="4">
        <v>44378</v>
      </c>
      <c r="B28" s="3">
        <f>+BOP!B104/GDP!$B267*100000000000*4</f>
        <v>15028127266.699764</v>
      </c>
      <c r="C28" s="3">
        <f>+BOP!C104/GDP!$B267*100000000000*4</f>
        <v>15091067479.988232</v>
      </c>
      <c r="D28" s="3">
        <f>+BOP!D104/GDP!$B267*100000000000*4</f>
        <v>3431652248.7692423</v>
      </c>
      <c r="E28" s="3">
        <f>+BOP!E104/GDP!$B267*100000000000*4</f>
        <v>4230906582.1734457</v>
      </c>
      <c r="F28" s="3">
        <f>+BOP!F104/GDP!$B267*100000000000*4</f>
        <v>6871609778.4916763</v>
      </c>
      <c r="G28" s="3">
        <f>+BOP!G104/GDP!$B267*100000000000*4</f>
        <v>2182094256.197381</v>
      </c>
      <c r="H28" s="3">
        <f>+BOP!H104/GDP!$B267*100000000000*4</f>
        <v>525166716.31205291</v>
      </c>
      <c r="I28" s="3">
        <f>+BOP!I104/GDP!$B267*100000000000*4</f>
        <v>981737011.76825845</v>
      </c>
      <c r="J28" s="3">
        <f>+BOP!J104/GDP!$B267*100000000000*4</f>
        <v>4712549924.0128117</v>
      </c>
      <c r="K28" s="3">
        <f>+BOP!K104/GDP!$B267*100000000000*4</f>
        <v>863803690.10432053</v>
      </c>
      <c r="L28" s="3">
        <f>+BOP!L104/GDP!$B267*100000000000*4</f>
        <v>265349745.45595652</v>
      </c>
      <c r="M28" s="3">
        <f>+BOP!M104/GDP!$B267*100000000000*4</f>
        <v>3867217274.4821377</v>
      </c>
      <c r="N28" s="3">
        <f>+BOP!N104/GDP!$B267*100000000000*4</f>
        <v>357242946.8765403</v>
      </c>
      <c r="O28" s="3">
        <f>+BOP!O104/GDP!$B267*100000000000*4</f>
        <v>1045260178.0304648</v>
      </c>
      <c r="P28" s="3">
        <f>+BOP!P104/GDP!$B267*100000000000*4</f>
        <v>-91893201.420583785</v>
      </c>
      <c r="Q28" s="3">
        <f>+BOP!Q104/GDP!$B267*100000000000*4</f>
        <v>2821957096.4516726</v>
      </c>
      <c r="R28" s="3">
        <f>+BOP!R104/GDP!$B267*100000000000*4</f>
        <v>9613356410.1542664</v>
      </c>
      <c r="S28" s="3">
        <f>+BOP!S104/GDP!$B267*100000000000*4</f>
        <v>9257948063.3032875</v>
      </c>
      <c r="T28" s="3">
        <f>+BOP!T104/GDP!$B267*100000000000*4</f>
        <v>3305134287.7795973</v>
      </c>
      <c r="U28" s="3">
        <f>+BOP!U104/GDP!$B267*100000000000*4</f>
        <v>3370750679.8554101</v>
      </c>
      <c r="V28" s="3">
        <f>+BOP!V104/GDP!$B267*100000000000*4</f>
        <v>4216876810.0182109</v>
      </c>
      <c r="W28" s="5">
        <f t="shared" si="0"/>
        <v>-846126130.16280079</v>
      </c>
    </row>
    <row r="29" spans="1:23" x14ac:dyDescent="0.2">
      <c r="A29" s="4">
        <v>44470</v>
      </c>
      <c r="B29" s="3">
        <f>+BOP!B105/GDP!$B268*100000000000*4</f>
        <v>15307043605.573092</v>
      </c>
      <c r="C29" s="3">
        <f>+BOP!C105/GDP!$B268*100000000000*4</f>
        <v>15786729926.89246</v>
      </c>
      <c r="D29" s="3">
        <f>+BOP!D105/GDP!$B268*100000000000*4</f>
        <v>3448232863.5688086</v>
      </c>
      <c r="E29" s="3">
        <f>+BOP!E105/GDP!$B268*100000000000*4</f>
        <v>4313467722.5667114</v>
      </c>
      <c r="F29" s="3">
        <f>+BOP!F105/GDP!$B268*100000000000*4</f>
        <v>7310639663.8543777</v>
      </c>
      <c r="G29" s="3">
        <f>+BOP!G105/GDP!$B268*100000000000*4</f>
        <v>2226110076.3044815</v>
      </c>
      <c r="H29" s="3">
        <f>+BOP!H105/GDP!$B268*100000000000*4</f>
        <v>576153731.26849353</v>
      </c>
      <c r="I29" s="3">
        <f>+BOP!I105/GDP!$B268*100000000000*4</f>
        <v>993045201.02553511</v>
      </c>
      <c r="J29" s="3">
        <f>+BOP!J105/GDP!$B268*100000000000*4</f>
        <v>3973108651.1100187</v>
      </c>
      <c r="K29" s="3">
        <f>+BOP!K105/GDP!$B268*100000000000*4</f>
        <v>723622209.23305607</v>
      </c>
      <c r="L29" s="3">
        <f>+BOP!L105/GDP!$B268*100000000000*4</f>
        <v>510985820.36257958</v>
      </c>
      <c r="M29" s="3">
        <f>+BOP!M105/GDP!$B268*100000000000*4</f>
        <v>7911129484.6196671</v>
      </c>
      <c r="N29" s="3">
        <f>+BOP!N105/GDP!$B268*100000000000*4</f>
        <v>1234589081.9935827</v>
      </c>
      <c r="O29" s="3">
        <f>+BOP!O105/GDP!$B268*100000000000*4</f>
        <v>-556653655.43376601</v>
      </c>
      <c r="P29" s="3">
        <f>+BOP!P105/GDP!$B268*100000000000*4</f>
        <v>-723603261.63100314</v>
      </c>
      <c r="Q29" s="3">
        <f>+BOP!Q105/GDP!$B268*100000000000*4</f>
        <v>8467783140.0534325</v>
      </c>
      <c r="R29" s="3">
        <f>+BOP!R105/GDP!$B268*100000000000*4</f>
        <v>-1596554480.34588</v>
      </c>
      <c r="S29" s="3">
        <f>+BOP!S105/GDP!$B268*100000000000*4</f>
        <v>-7524674407.9428492</v>
      </c>
      <c r="T29" s="3">
        <f>+BOP!T105/GDP!$B268*100000000000*4</f>
        <v>789957627.86244905</v>
      </c>
      <c r="U29" s="3">
        <f>+BOP!U105/GDP!$B268*100000000000*4</f>
        <v>3322716937.4037442</v>
      </c>
      <c r="V29" s="3">
        <f>+BOP!V105/GDP!$B268*100000000000*4</f>
        <v>2490593909.63165</v>
      </c>
      <c r="W29" s="5">
        <f t="shared" si="0"/>
        <v>832123027.77209425</v>
      </c>
    </row>
    <row r="30" spans="1:23" x14ac:dyDescent="0.2">
      <c r="A30" s="4">
        <v>44562</v>
      </c>
      <c r="B30" s="3">
        <f>+BOP!B106/GDP!$B269*100000000000*4</f>
        <v>16639241284.736359</v>
      </c>
      <c r="C30" s="3">
        <f>+BOP!C106/GDP!$B269*100000000000*4</f>
        <v>17817605165.616127</v>
      </c>
      <c r="D30" s="3">
        <f>+BOP!D106/GDP!$B269*100000000000*4</f>
        <v>3507439015.2514935</v>
      </c>
      <c r="E30" s="3">
        <f>+BOP!E106/GDP!$B269*100000000000*4</f>
        <v>4483319302.4638271</v>
      </c>
      <c r="F30" s="3">
        <f>+BOP!F106/GDP!$B269*100000000000*4</f>
        <v>8412642755.6077261</v>
      </c>
      <c r="G30" s="3">
        <f>+BOP!G106/GDP!$B269*100000000000*4</f>
        <v>2301447171.9181166</v>
      </c>
      <c r="H30" s="3">
        <f>+BOP!H106/GDP!$B269*100000000000*4</f>
        <v>584074949.09081185</v>
      </c>
      <c r="I30" s="3">
        <f>+BOP!I106/GDP!$B269*100000000000*4</f>
        <v>1033678974.3124143</v>
      </c>
      <c r="J30" s="3">
        <f>+BOP!J106/GDP!$B269*100000000000*4</f>
        <v>3350739140.3322601</v>
      </c>
      <c r="K30" s="3">
        <f>+BOP!K106/GDP!$B269*100000000000*4</f>
        <v>1268006685.8404937</v>
      </c>
      <c r="L30" s="3">
        <f>+BOP!L106/GDP!$B269*100000000000*4</f>
        <v>-3754889742.0145755</v>
      </c>
      <c r="M30" s="3">
        <f>+BOP!M106/GDP!$B269*100000000000*4</f>
        <v>-4393868632.7771635</v>
      </c>
      <c r="N30" s="3">
        <f>+BOP!N106/GDP!$B269*100000000000*4</f>
        <v>129974481.21477748</v>
      </c>
      <c r="O30" s="3">
        <f>+BOP!O106/GDP!$B269*100000000000*4</f>
        <v>-675494715.0220232</v>
      </c>
      <c r="P30" s="3">
        <f>+BOP!P106/GDP!$B269*100000000000*4</f>
        <v>-3884864223.2293534</v>
      </c>
      <c r="Q30" s="3">
        <f>+BOP!Q106/GDP!$B269*100000000000*4</f>
        <v>-3718373917.7551403</v>
      </c>
      <c r="R30" s="3">
        <f>+BOP!R106/GDP!$B269*100000000000*4</f>
        <v>17984115528.129955</v>
      </c>
      <c r="S30" s="3">
        <f>+BOP!S106/GDP!$B269*100000000000*4</f>
        <v>17971134665.62838</v>
      </c>
      <c r="T30" s="3">
        <f>+BOP!T106/GDP!$B269*100000000000*4</f>
        <v>-145002235.69197002</v>
      </c>
      <c r="U30" s="3">
        <f>+BOP!U106/GDP!$B269*100000000000*4</f>
        <v>3507347390.3041344</v>
      </c>
      <c r="V30" s="3">
        <f>+BOP!V106/GDP!$B269*100000000000*4</f>
        <v>2896421070.6958838</v>
      </c>
      <c r="W30" s="5">
        <f t="shared" si="0"/>
        <v>610926319.60825062</v>
      </c>
    </row>
    <row r="31" spans="1:23" x14ac:dyDescent="0.2">
      <c r="A31" s="4">
        <v>44652</v>
      </c>
      <c r="B31" s="3">
        <f>+BOP!B107/GDP!$B270*100000000000*4</f>
        <v>17554822331.238663</v>
      </c>
      <c r="C31" s="3">
        <f>+BOP!C107/GDP!$B270*100000000000*4</f>
        <v>20297772105.161861</v>
      </c>
      <c r="D31" s="3">
        <f>+BOP!D107/GDP!$B270*100000000000*4</f>
        <v>3851369348.8923965</v>
      </c>
      <c r="E31" s="3">
        <f>+BOP!E107/GDP!$B270*100000000000*4</f>
        <v>4639483074.9300957</v>
      </c>
      <c r="F31" s="3">
        <f>+BOP!F107/GDP!$B270*100000000000*4</f>
        <v>8329052433.249054</v>
      </c>
      <c r="G31" s="3">
        <f>+BOP!G107/GDP!$B270*100000000000*4</f>
        <v>2454700952.9039702</v>
      </c>
      <c r="H31" s="3">
        <f>+BOP!H107/GDP!$B270*100000000000*4</f>
        <v>678340076.91931403</v>
      </c>
      <c r="I31" s="3">
        <f>+BOP!I107/GDP!$B270*100000000000*4</f>
        <v>1114077022.7919261</v>
      </c>
      <c r="J31" s="3">
        <f>+BOP!J107/GDP!$B270*100000000000*4</f>
        <v>3937103797.7116027</v>
      </c>
      <c r="K31" s="3">
        <f>+BOP!K107/GDP!$B270*100000000000*4</f>
        <v>575425091.33646226</v>
      </c>
      <c r="L31" s="3">
        <f>+BOP!L107/GDP!$B270*100000000000*4</f>
        <v>-4365582328.5788355</v>
      </c>
      <c r="M31" s="3">
        <f>+BOP!M107/GDP!$B270*100000000000*4</f>
        <v>1490153301.765801</v>
      </c>
      <c r="N31" s="3">
        <f>+BOP!N107/GDP!$B270*100000000000*4</f>
        <v>1514365007.8427134</v>
      </c>
      <c r="O31" s="3">
        <f>+BOP!O107/GDP!$B270*100000000000*4</f>
        <v>-444149595.03528851</v>
      </c>
      <c r="P31" s="3">
        <f>+BOP!P107/GDP!$B270*100000000000*4</f>
        <v>-5879947336.4215488</v>
      </c>
      <c r="Q31" s="3">
        <f>+BOP!Q107/GDP!$B270*100000000000*4</f>
        <v>1934302896.8010893</v>
      </c>
      <c r="R31" s="3">
        <f>+BOP!R107/GDP!$B270*100000000000*4</f>
        <v>9673483747.5539665</v>
      </c>
      <c r="S31" s="3">
        <f>+BOP!S107/GDP!$B270*100000000000*4</f>
        <v>9037115020.9225407</v>
      </c>
      <c r="T31" s="3">
        <f>+BOP!T107/GDP!$B270*100000000000*4</f>
        <v>399232602.4612602</v>
      </c>
      <c r="U31" s="3">
        <f>+BOP!U107/GDP!$B270*100000000000*4</f>
        <v>1907551034.6543968</v>
      </c>
      <c r="V31" s="3">
        <f>+BOP!V107/GDP!$B270*100000000000*4</f>
        <v>366124794.96118718</v>
      </c>
      <c r="W31" s="5">
        <f t="shared" si="0"/>
        <v>1541426239.6932096</v>
      </c>
    </row>
    <row r="32" spans="1:23" x14ac:dyDescent="0.2">
      <c r="A32" s="4">
        <v>44743</v>
      </c>
      <c r="B32" s="3">
        <f>+BOP!B108/GDP!$B271*100000000000*4</f>
        <v>18243115362.424015</v>
      </c>
      <c r="C32" s="3">
        <f>+BOP!C108/GDP!$B271*100000000000*4</f>
        <v>22205324472.342674</v>
      </c>
      <c r="D32" s="3">
        <f>+BOP!D108/GDP!$B271*100000000000*4</f>
        <v>4162883641.816175</v>
      </c>
      <c r="E32" s="3">
        <f>+BOP!E108/GDP!$B271*100000000000*4</f>
        <v>5577376530.2295494</v>
      </c>
      <c r="F32" s="3">
        <f>+BOP!F108/GDP!$B271*100000000000*4</f>
        <v>8876776131.7391815</v>
      </c>
      <c r="G32" s="3">
        <f>+BOP!G108/GDP!$B271*100000000000*4</f>
        <v>2767525632.6760669</v>
      </c>
      <c r="H32" s="3">
        <f>+BOP!H108/GDP!$B271*100000000000*4</f>
        <v>772458530.97102714</v>
      </c>
      <c r="I32" s="3">
        <f>+BOP!I108/GDP!$B271*100000000000*4</f>
        <v>1174124060.084058</v>
      </c>
      <c r="J32" s="3">
        <f>+BOP!J108/GDP!$B271*100000000000*4</f>
        <v>4347572940.1086397</v>
      </c>
      <c r="K32" s="3">
        <f>+BOP!K108/GDP!$B271*100000000000*4</f>
        <v>1216271886.3469827</v>
      </c>
      <c r="L32" s="3">
        <f>+BOP!L108/GDP!$B271*100000000000*4</f>
        <v>-6151888387.5235147</v>
      </c>
      <c r="M32" s="3">
        <f>+BOP!M108/GDP!$B271*100000000000*4</f>
        <v>3731220053.2993131</v>
      </c>
      <c r="N32" s="3">
        <f>+BOP!N108/GDP!$B271*100000000000*4</f>
        <v>-855935332.86207438</v>
      </c>
      <c r="O32" s="3">
        <f>+BOP!O108/GDP!$B271*100000000000*4</f>
        <v>-116408421.29886562</v>
      </c>
      <c r="P32" s="3">
        <f>+BOP!P108/GDP!$B271*100000000000*4</f>
        <v>-5295953054.6614408</v>
      </c>
      <c r="Q32" s="3">
        <f>+BOP!Q108/GDP!$B271*100000000000*4</f>
        <v>3847628474.5981789</v>
      </c>
      <c r="R32" s="3">
        <f>+BOP!R108/GDP!$B271*100000000000*4</f>
        <v>4225651170.300643</v>
      </c>
      <c r="S32" s="3">
        <f>+BOP!S108/GDP!$B271*100000000000*4</f>
        <v>-3670357170.3984685</v>
      </c>
      <c r="T32" s="3">
        <f>+BOP!T108/GDP!$B271*100000000000*4</f>
        <v>-1673083178.8582895</v>
      </c>
      <c r="U32" s="3">
        <f>+BOP!U108/GDP!$B271*100000000000*4</f>
        <v>330882971.54633915</v>
      </c>
      <c r="V32" s="3">
        <f>+BOP!V108/GDP!$B271*100000000000*4</f>
        <v>336025014.6787703</v>
      </c>
      <c r="W32" s="5">
        <f t="shared" si="0"/>
        <v>-5142043.1324311495</v>
      </c>
    </row>
    <row r="33" spans="1:23" x14ac:dyDescent="0.2">
      <c r="A33" s="4">
        <v>44835</v>
      </c>
      <c r="B33" s="3">
        <f>+BOP!B109/GDP!$B272*100000000000*4</f>
        <v>18045808414.119678</v>
      </c>
      <c r="C33" s="3">
        <f>+BOP!C109/GDP!$B272*100000000000*4</f>
        <v>21497963789.877762</v>
      </c>
      <c r="D33" s="3">
        <f>+BOP!D109/GDP!$B272*100000000000*4</f>
        <v>4431861623.4763155</v>
      </c>
      <c r="E33" s="3">
        <f>+BOP!E109/GDP!$B272*100000000000*4</f>
        <v>5294239186.8815422</v>
      </c>
      <c r="F33" s="3">
        <f>+BOP!F109/GDP!$B272*100000000000*4</f>
        <v>9838640594.8935242</v>
      </c>
      <c r="G33" s="3">
        <f>+BOP!G109/GDP!$B272*100000000000*4</f>
        <v>3062525071.7694407</v>
      </c>
      <c r="H33" s="3">
        <f>+BOP!H109/GDP!$B272*100000000000*4</f>
        <v>831388210.54390705</v>
      </c>
      <c r="I33" s="3">
        <f>+BOP!I109/GDP!$B272*100000000000*4</f>
        <v>1385261803.6028481</v>
      </c>
      <c r="J33" s="3">
        <f>+BOP!J109/GDP!$B272*100000000000*4</f>
        <v>4848956607.6569185</v>
      </c>
      <c r="K33" s="3">
        <f>+BOP!K109/GDP!$B272*100000000000*4</f>
        <v>1435463857.1163714</v>
      </c>
      <c r="L33" s="3">
        <f>+BOP!L109/GDP!$B272*100000000000*4</f>
        <v>-2009295897.1131139</v>
      </c>
      <c r="M33" s="3">
        <f>+BOP!M109/GDP!$B272*100000000000*4</f>
        <v>-3343657512.4553037</v>
      </c>
      <c r="N33" s="3">
        <f>+BOP!N109/GDP!$B272*100000000000*4</f>
        <v>1100260321.4902377</v>
      </c>
      <c r="O33" s="3">
        <f>+BOP!O109/GDP!$B272*100000000000*4</f>
        <v>757377115.91551018</v>
      </c>
      <c r="P33" s="3">
        <f>+BOP!P109/GDP!$B272*100000000000*4</f>
        <v>-3109556218.6033516</v>
      </c>
      <c r="Q33" s="3">
        <f>+BOP!Q109/GDP!$B272*100000000000*4</f>
        <v>-4101034628.3708143</v>
      </c>
      <c r="R33" s="3">
        <f>+BOP!R109/GDP!$B272*100000000000*4</f>
        <v>-9319821214.7614193</v>
      </c>
      <c r="S33" s="3">
        <f>+BOP!S109/GDP!$B272*100000000000*4</f>
        <v>-8511465116.3946342</v>
      </c>
      <c r="T33" s="3">
        <f>+BOP!T109/GDP!$B272*100000000000*4</f>
        <v>-3582805402.9933233</v>
      </c>
      <c r="U33" s="3">
        <f>+BOP!U109/GDP!$B272*100000000000*4</f>
        <v>1907708990.9018297</v>
      </c>
      <c r="V33" s="3">
        <f>+BOP!V109/GDP!$B272*100000000000*4</f>
        <v>988894043.48365915</v>
      </c>
      <c r="W33" s="5">
        <f t="shared" si="0"/>
        <v>918814947.41817057</v>
      </c>
    </row>
    <row r="34" spans="1:23" x14ac:dyDescent="0.2">
      <c r="A34" s="4">
        <v>44927</v>
      </c>
      <c r="B34" s="3">
        <f>+BOP!B110/GDP!$B273*100000000000*4</f>
        <v>16591857191.864454</v>
      </c>
      <c r="C34" s="3">
        <f>+BOP!C110/GDP!$B273*100000000000*4</f>
        <v>19113234136.819988</v>
      </c>
      <c r="D34" s="3">
        <f>+BOP!D110/GDP!$B273*100000000000*4</f>
        <v>4529819740.4172878</v>
      </c>
      <c r="E34" s="3">
        <f>+BOP!E110/GDP!$B273*100000000000*4</f>
        <v>5332827682.2510862</v>
      </c>
      <c r="F34" s="3">
        <f>+BOP!F110/GDP!$B273*100000000000*4</f>
        <v>9343944320.0611095</v>
      </c>
      <c r="G34" s="3">
        <f>+BOP!G110/GDP!$B273*100000000000*4</f>
        <v>3090827136.7626314</v>
      </c>
      <c r="H34" s="3">
        <f>+BOP!H110/GDP!$B273*100000000000*4</f>
        <v>679362747.14332974</v>
      </c>
      <c r="I34" s="3">
        <f>+BOP!I110/GDP!$B273*100000000000*4</f>
        <v>1414791024.2728968</v>
      </c>
      <c r="J34" s="3">
        <f>+BOP!J110/GDP!$B273*100000000000*4</f>
        <v>3258208931.7285929</v>
      </c>
      <c r="K34" s="3">
        <f>+BOP!K110/GDP!$B273*100000000000*4</f>
        <v>220636319.67576581</v>
      </c>
      <c r="L34" s="3">
        <f>+BOP!L110/GDP!$B273*100000000000*4</f>
        <v>7365278386.1420231</v>
      </c>
      <c r="M34" s="3">
        <f>+BOP!M110/GDP!$B273*100000000000*4</f>
        <v>-589176005.7172507</v>
      </c>
      <c r="N34" s="3">
        <f>+BOP!N110/GDP!$B273*100000000000*4</f>
        <v>-135136191.0823065</v>
      </c>
      <c r="O34" s="3">
        <f>+BOP!O110/GDP!$B273*100000000000*4</f>
        <v>-1210292864.7344289</v>
      </c>
      <c r="P34" s="3">
        <f>+BOP!P110/GDP!$B273*100000000000*4</f>
        <v>7500414577.224329</v>
      </c>
      <c r="Q34" s="3">
        <f>+BOP!Q110/GDP!$B273*100000000000*4</f>
        <v>621116859.0171783</v>
      </c>
      <c r="R34" s="3">
        <f>+BOP!R110/GDP!$B273*100000000000*4</f>
        <v>1736057519.3631363</v>
      </c>
      <c r="S34" s="3">
        <f>+BOP!S110/GDP!$B273*100000000000*4</f>
        <v>7819633756.1181631</v>
      </c>
      <c r="T34" s="3">
        <f>+BOP!T110/GDP!$B273*100000000000*4</f>
        <v>252863245.11933047</v>
      </c>
      <c r="U34" s="3">
        <f>+BOP!U110/GDP!$B273*100000000000*4</f>
        <v>2193304019.3108821</v>
      </c>
      <c r="V34" s="3">
        <f>+BOP!V110/GDP!$B273*100000000000*4</f>
        <v>4521739688.4475765</v>
      </c>
      <c r="W34" s="5">
        <f t="shared" si="0"/>
        <v>-2328435669.1366944</v>
      </c>
    </row>
    <row r="35" spans="1:23" x14ac:dyDescent="0.2">
      <c r="A35" s="4">
        <v>45017</v>
      </c>
      <c r="B35" s="3">
        <f>+BOP!B111/GDP!$B274*100000000000*4</f>
        <v>16581605896.943308</v>
      </c>
      <c r="C35" s="3">
        <f>+BOP!C111/GDP!$B274*100000000000*4</f>
        <v>17385299588.272373</v>
      </c>
      <c r="D35" s="3">
        <f>+BOP!D111/GDP!$B274*100000000000*4</f>
        <v>4686578443.1552286</v>
      </c>
      <c r="E35" s="3">
        <f>+BOP!E111/GDP!$B274*100000000000*4</f>
        <v>5237542355.8358078</v>
      </c>
      <c r="F35" s="3">
        <f>+BOP!F111/GDP!$B274*100000000000*4</f>
        <v>9886906877.0823402</v>
      </c>
      <c r="G35" s="3">
        <f>+BOP!G111/GDP!$B274*100000000000*4</f>
        <v>3710664123.8381062</v>
      </c>
      <c r="H35" s="3">
        <f>+BOP!H111/GDP!$B274*100000000000*4</f>
        <v>653215182.13328707</v>
      </c>
      <c r="I35" s="3">
        <f>+BOP!I111/GDP!$B274*100000000000*4</f>
        <v>1378186038.2069323</v>
      </c>
      <c r="J35" s="3">
        <f>+BOP!J111/GDP!$B274*100000000000*4</f>
        <v>4462156564.3512812</v>
      </c>
      <c r="K35" s="3">
        <f>+BOP!K111/GDP!$B274*100000000000*4</f>
        <v>-91574485.307835922</v>
      </c>
      <c r="L35" s="3">
        <f>+BOP!L111/GDP!$B274*100000000000*4</f>
        <v>2785978633.0970755</v>
      </c>
      <c r="M35" s="3">
        <f>+BOP!M111/GDP!$B274*100000000000*4</f>
        <v>6610924522.8153648</v>
      </c>
      <c r="N35" s="3">
        <f>+BOP!N111/GDP!$B274*100000000000*4</f>
        <v>-490557848.74660909</v>
      </c>
      <c r="O35" s="3">
        <f>+BOP!O111/GDP!$B274*100000000000*4</f>
        <v>5034843069.0409842</v>
      </c>
      <c r="P35" s="3">
        <f>+BOP!P111/GDP!$B274*100000000000*4</f>
        <v>3276536481.8436842</v>
      </c>
      <c r="Q35" s="3">
        <f>+BOP!Q111/GDP!$B274*100000000000*4</f>
        <v>1576081453.7743807</v>
      </c>
      <c r="R35" s="3">
        <f>+BOP!R111/GDP!$B274*100000000000*4</f>
        <v>5191254652.6499586</v>
      </c>
      <c r="S35" s="3">
        <f>+BOP!S111/GDP!$B274*100000000000*4</f>
        <v>4626937643.9921455</v>
      </c>
      <c r="T35" s="3">
        <f>+BOP!T111/GDP!$B274*100000000000*4</f>
        <v>689220675.48970222</v>
      </c>
      <c r="U35" s="3">
        <f>+BOP!U111/GDP!$B274*100000000000*4</f>
        <v>4096614293.1609445</v>
      </c>
      <c r="V35" s="3">
        <f>+BOP!V111/GDP!$B274*100000000000*4</f>
        <v>3520547939.7472157</v>
      </c>
      <c r="W35" s="5">
        <f t="shared" si="0"/>
        <v>576066353.41372871</v>
      </c>
    </row>
    <row r="36" spans="1:23" x14ac:dyDescent="0.2">
      <c r="A36" s="4">
        <v>45108</v>
      </c>
      <c r="B36" s="3">
        <f>+BOP!B112/GDP!$B275*100000000000*4</f>
        <v>17137713458.600365</v>
      </c>
      <c r="C36" s="3">
        <f>+BOP!C112/GDP!$B275*100000000000*4</f>
        <v>17531725326.326389</v>
      </c>
      <c r="D36" s="3">
        <f>+BOP!D112/GDP!$B275*100000000000*4</f>
        <v>4991869220.0179329</v>
      </c>
      <c r="E36" s="3">
        <f>+BOP!E112/GDP!$B275*100000000000*4</f>
        <v>5802939333.0873241</v>
      </c>
      <c r="F36" s="3">
        <f>+BOP!F112/GDP!$B275*100000000000*4</f>
        <v>9929927936.8026524</v>
      </c>
      <c r="G36" s="3">
        <f>+BOP!G112/GDP!$B275*100000000000*4</f>
        <v>3655594029.8930159</v>
      </c>
      <c r="H36" s="3">
        <f>+BOP!H112/GDP!$B275*100000000000*4</f>
        <v>841788721.44923294</v>
      </c>
      <c r="I36" s="3">
        <f>+BOP!I112/GDP!$B275*100000000000*4</f>
        <v>1532134351.6484516</v>
      </c>
      <c r="J36" s="3">
        <f>+BOP!J112/GDP!$B275*100000000000*4</f>
        <v>6136652600.6092834</v>
      </c>
      <c r="K36" s="3">
        <f>+BOP!K112/GDP!$B275*100000000000*4</f>
        <v>964709229.48208702</v>
      </c>
      <c r="L36" s="3">
        <f>+BOP!L112/GDP!$B275*100000000000*4</f>
        <v>174689661.58374357</v>
      </c>
      <c r="M36" s="3">
        <f>+BOP!M112/GDP!$B275*100000000000*4</f>
        <v>-11331287314.197599</v>
      </c>
      <c r="N36" s="3">
        <f>+BOP!N112/GDP!$B275*100000000000*4</f>
        <v>-527074354.41344184</v>
      </c>
      <c r="O36" s="3">
        <f>+BOP!O112/GDP!$B275*100000000000*4</f>
        <v>-1819664177.05584</v>
      </c>
      <c r="P36" s="3">
        <f>+BOP!P112/GDP!$B275*100000000000*4</f>
        <v>701764015.99718547</v>
      </c>
      <c r="Q36" s="3">
        <f>+BOP!Q112/GDP!$B275*100000000000*4</f>
        <v>-9511623137.1417599</v>
      </c>
      <c r="R36" s="3">
        <f>+BOP!R112/GDP!$B275*100000000000*4</f>
        <v>8545461441.7241611</v>
      </c>
      <c r="S36" s="3">
        <f>+BOP!S112/GDP!$B275*100000000000*4</f>
        <v>23574036579.126137</v>
      </c>
      <c r="T36" s="3">
        <f>+BOP!T112/GDP!$B275*100000000000*4</f>
        <v>907477945.2067281</v>
      </c>
      <c r="U36" s="3">
        <f>+BOP!U112/GDP!$B275*100000000000*4</f>
        <v>4378906295.9150009</v>
      </c>
      <c r="V36" s="3">
        <f>+BOP!V112/GDP!$B275*100000000000*4</f>
        <v>4947587692.9597788</v>
      </c>
      <c r="W36" s="5">
        <f t="shared" si="0"/>
        <v>-568681397.04477787</v>
      </c>
    </row>
    <row r="37" spans="1:23" x14ac:dyDescent="0.2">
      <c r="A37" s="4">
        <v>45200</v>
      </c>
      <c r="B37" s="3">
        <f>+BOP!B113/GDP!$B276*100000000000*4</f>
        <v>17606928484.389206</v>
      </c>
      <c r="C37" s="3">
        <f>+BOP!C113/GDP!$B276*100000000000*4</f>
        <v>18359727550.068047</v>
      </c>
      <c r="D37" s="3">
        <f>+BOP!D113/GDP!$B276*100000000000*4</f>
        <v>5752083857.9966326</v>
      </c>
      <c r="E37" s="3">
        <f>+BOP!E113/GDP!$B276*100000000000*4</f>
        <v>5830596492.0762568</v>
      </c>
      <c r="F37" s="3">
        <f>+BOP!F113/GDP!$B276*100000000000*4</f>
        <v>10038147640.897917</v>
      </c>
      <c r="G37" s="3">
        <f>+BOP!G113/GDP!$B276*100000000000*4</f>
        <v>3923978157.7970595</v>
      </c>
      <c r="H37" s="3">
        <f>+BOP!H113/GDP!$B276*100000000000*4</f>
        <v>858781668.67943001</v>
      </c>
      <c r="I37" s="3">
        <f>+BOP!I113/GDP!$B276*100000000000*4</f>
        <v>1540676388.8067048</v>
      </c>
      <c r="J37" s="3">
        <f>+BOP!J113/GDP!$B276*100000000000*4</f>
        <v>4843227332.9731388</v>
      </c>
      <c r="K37" s="3">
        <f>+BOP!K113/GDP!$B276*100000000000*4</f>
        <v>853867921.873914</v>
      </c>
      <c r="L37" s="3">
        <f>+BOP!L113/GDP!$B276*100000000000*4</f>
        <v>1550464473.4820039</v>
      </c>
      <c r="M37" s="3">
        <f>+BOP!M113/GDP!$B276*100000000000*4</f>
        <v>-1464617056.706373</v>
      </c>
      <c r="N37" s="3">
        <f>+BOP!N113/GDP!$B276*100000000000*4</f>
        <v>-308636018.55951619</v>
      </c>
      <c r="O37" s="3">
        <f>+BOP!O113/GDP!$B276*100000000000*4</f>
        <v>352150299.71813893</v>
      </c>
      <c r="P37" s="3">
        <f>+BOP!P113/GDP!$B276*100000000000*4</f>
        <v>1859100492.0415204</v>
      </c>
      <c r="Q37" s="3">
        <f>+BOP!Q113/GDP!$B276*100000000000*4</f>
        <v>-1816767356.4245119</v>
      </c>
      <c r="R37" s="3">
        <f>+BOP!R113/GDP!$B276*100000000000*4</f>
        <v>-7387260660.4617748</v>
      </c>
      <c r="S37" s="3">
        <f>+BOP!S113/GDP!$B276*100000000000*4</f>
        <v>-1786503433.2527692</v>
      </c>
      <c r="T37" s="3">
        <f>+BOP!T113/GDP!$B276*100000000000*4</f>
        <v>1015391828.0945296</v>
      </c>
      <c r="U37" s="3">
        <f>+BOP!U113/GDP!$B276*100000000000*4</f>
        <v>4600963063.2151136</v>
      </c>
      <c r="V37" s="3">
        <f>+BOP!V113/GDP!$B276*100000000000*4</f>
        <v>3498348553.4487581</v>
      </c>
      <c r="W37" s="5">
        <f t="shared" si="0"/>
        <v>1102614509.7663555</v>
      </c>
    </row>
    <row r="38" spans="1:23" x14ac:dyDescent="0.2">
      <c r="A38" s="4">
        <v>45292</v>
      </c>
      <c r="B38" s="3">
        <f>+BOP!B114/GDP!$B277*100000000000*4</f>
        <v>17248943646.038868</v>
      </c>
      <c r="C38" s="3">
        <f>+BOP!C114/GDP!$B277*100000000000*4</f>
        <v>18100036294.523643</v>
      </c>
      <c r="D38" s="3">
        <f>+BOP!D114/GDP!$B277*100000000000*4</f>
        <v>5341450640.9897251</v>
      </c>
      <c r="E38" s="3">
        <f>+BOP!E114/GDP!$B277*100000000000*4</f>
        <v>6070571996.8765278</v>
      </c>
      <c r="F38" s="3">
        <f>+BOP!F114/GDP!$B277*100000000000*4</f>
        <v>10689918715.506832</v>
      </c>
      <c r="G38" s="3">
        <f>+BOP!G114/GDP!$B277*100000000000*4</f>
        <v>3992978145.7609949</v>
      </c>
      <c r="H38" s="3">
        <f>+BOP!H114/GDP!$B277*100000000000*4</f>
        <v>999739723.49436438</v>
      </c>
      <c r="I38" s="3">
        <f>+BOP!I114/GDP!$B277*100000000000*4</f>
        <v>1722027206.0358849</v>
      </c>
      <c r="J38" s="3">
        <f>+BOP!J114/GDP!$B277*100000000000*4</f>
        <v>4224676116.597321</v>
      </c>
      <c r="K38" s="3">
        <f>+BOP!K114/GDP!$B277*100000000000*4</f>
        <v>-455247688.22017956</v>
      </c>
      <c r="L38" s="3">
        <f>+BOP!L114/GDP!$B277*100000000000*4</f>
        <v>3029392275.1259155</v>
      </c>
      <c r="M38" s="3">
        <f>+BOP!M114/GDP!$B277*100000000000*4</f>
        <v>8010826682.4994307</v>
      </c>
      <c r="N38" s="3">
        <f>+BOP!N114/GDP!$B277*100000000000*4</f>
        <v>-192694927.22710669</v>
      </c>
      <c r="O38" s="3">
        <f>+BOP!O114/GDP!$B277*100000000000*4</f>
        <v>2274739677.1441202</v>
      </c>
      <c r="P38" s="3">
        <f>+BOP!P114/GDP!$B277*100000000000*4</f>
        <v>3222087202.3530216</v>
      </c>
      <c r="Q38" s="3">
        <f>+BOP!Q114/GDP!$B277*100000000000*4</f>
        <v>5736087005.3553104</v>
      </c>
      <c r="R38" s="3">
        <f>+BOP!R114/GDP!$B277*100000000000*4</f>
        <v>8387871184.9383526</v>
      </c>
      <c r="S38" s="3">
        <f>+BOP!S114/GDP!$B277*100000000000*4</f>
        <v>5171882528.726284</v>
      </c>
      <c r="T38" s="3">
        <f>+BOP!T114/GDP!$B277*100000000000*4</f>
        <v>316494329.7707479</v>
      </c>
      <c r="U38" s="3">
        <f>+BOP!U114/GDP!$B277*100000000000*4</f>
        <v>4394439082.7654333</v>
      </c>
      <c r="V38" s="3">
        <f>+BOP!V114/GDP!$B277*100000000000*4</f>
        <v>3328500624.9026685</v>
      </c>
      <c r="W38" s="5">
        <f t="shared" si="0"/>
        <v>1065938457.8627648</v>
      </c>
    </row>
    <row r="39" spans="1:23" x14ac:dyDescent="0.2">
      <c r="A39" s="4">
        <v>45383</v>
      </c>
      <c r="B39" s="3">
        <f>+BOP!B115/GDP!$B278*100000000000*4</f>
        <v>17317828312.393833</v>
      </c>
      <c r="C39" s="3">
        <f>+BOP!C115/GDP!$B278*100000000000*4</f>
        <v>18147082566.98254</v>
      </c>
      <c r="D39" s="3">
        <f>+BOP!D115/GDP!$B278*100000000000*4</f>
        <v>5758239339.7095327</v>
      </c>
      <c r="E39" s="3">
        <f>+BOP!E115/GDP!$B278*100000000000*4</f>
        <v>6274952543.0259762</v>
      </c>
      <c r="F39" s="3">
        <f>+BOP!F115/GDP!$B278*100000000000*4</f>
        <v>11041930867.413774</v>
      </c>
      <c r="G39" s="3">
        <f>+BOP!G115/GDP!$B278*100000000000*4</f>
        <v>4383210598.4716072</v>
      </c>
      <c r="H39" s="3">
        <f>+BOP!H115/GDP!$B278*100000000000*4</f>
        <v>1000518305.5639615</v>
      </c>
      <c r="I39" s="3">
        <f>+BOP!I115/GDP!$B278*100000000000*4</f>
        <v>1712321456.6170945</v>
      </c>
      <c r="J39" s="3">
        <f>+BOP!J115/GDP!$B278*100000000000*4</f>
        <v>5601392514.2667828</v>
      </c>
      <c r="K39" s="3">
        <f>+BOP!K115/GDP!$B278*100000000000*4</f>
        <v>903591484.50669324</v>
      </c>
      <c r="L39" s="3">
        <f>+BOP!L115/GDP!$B278*100000000000*4</f>
        <v>-1696195978.0746996</v>
      </c>
      <c r="M39" s="3">
        <f>+BOP!M115/GDP!$B278*100000000000*4</f>
        <v>-6261691229.1295147</v>
      </c>
      <c r="N39" s="3">
        <f>+BOP!N115/GDP!$B278*100000000000*4</f>
        <v>-605800943.15016222</v>
      </c>
      <c r="O39" s="3">
        <f>+BOP!O115/GDP!$B278*100000000000*4</f>
        <v>1648657962.9255104</v>
      </c>
      <c r="P39" s="3">
        <f>+BOP!P115/GDP!$B278*100000000000*4</f>
        <v>-1090395034.9245372</v>
      </c>
      <c r="Q39" s="3">
        <f>+BOP!Q115/GDP!$B278*100000000000*4</f>
        <v>-7910349192.0550261</v>
      </c>
      <c r="R39" s="3">
        <f>+BOP!R115/GDP!$B278*100000000000*4</f>
        <v>3980671330.3786273</v>
      </c>
      <c r="S39" s="3">
        <f>+BOP!S115/GDP!$B278*100000000000*4</f>
        <v>6697982283.4860191</v>
      </c>
      <c r="T39" s="3">
        <f>+BOP!T115/GDP!$B278*100000000000*4</f>
        <v>-5724268891.0707951</v>
      </c>
      <c r="U39" s="3">
        <f>+BOP!U115/GDP!$B278*100000000000*4</f>
        <v>4600949659.9178534</v>
      </c>
      <c r="V39" s="3">
        <f>+BOP!V115/GDP!$B278*100000000000*4</f>
        <v>3095406783.0845375</v>
      </c>
      <c r="W39" s="5">
        <f t="shared" si="0"/>
        <v>1505542876.8333158</v>
      </c>
    </row>
    <row r="40" spans="1:23" x14ac:dyDescent="0.2">
      <c r="A40" s="4">
        <v>45474</v>
      </c>
      <c r="B40" s="3">
        <f>+BOP!B116/GDP!$B279*100000000000*4</f>
        <v>17355697680.842926</v>
      </c>
      <c r="C40" s="3">
        <f>+BOP!C116/GDP!$B279*100000000000*4</f>
        <v>17976615142.912254</v>
      </c>
      <c r="D40" s="3">
        <f>+BOP!D116/GDP!$B279*100000000000*4</f>
        <v>5569200056.3606815</v>
      </c>
      <c r="E40" s="3">
        <f>+BOP!E116/GDP!$B279*100000000000*4</f>
        <v>6164198626.6824026</v>
      </c>
      <c r="F40" s="3">
        <f>+BOP!F116/GDP!$B279*100000000000*4</f>
        <v>10769057883.728304</v>
      </c>
      <c r="G40" s="3">
        <f>+BOP!G116/GDP!$B279*100000000000*4</f>
        <v>4189799041.803019</v>
      </c>
      <c r="H40" s="3">
        <f>+BOP!H116/GDP!$B279*100000000000*4</f>
        <v>947676698.06170249</v>
      </c>
      <c r="I40" s="3">
        <f>+BOP!I116/GDP!$B279*100000000000*4</f>
        <v>1717428525.3704801</v>
      </c>
      <c r="J40" s="3">
        <f>+BOP!J116/GDP!$B279*100000000000*4</f>
        <v>5095462154.7366972</v>
      </c>
      <c r="K40" s="3">
        <f>+BOP!K116/GDP!$B279*100000000000*4</f>
        <v>413227879.08305621</v>
      </c>
      <c r="L40" s="3">
        <f>+BOP!L116/GDP!$B279*100000000000*4</f>
        <v>5111061736.3597803</v>
      </c>
      <c r="M40" s="3">
        <f>+BOP!M116/GDP!$B279*100000000000*4</f>
        <v>-7992213648.9052553</v>
      </c>
      <c r="N40" s="3">
        <f>+BOP!N116/GDP!$B279*100000000000*4</f>
        <v>1424351681.6762464</v>
      </c>
      <c r="O40" s="3">
        <f>+BOP!O116/GDP!$B279*100000000000*4</f>
        <v>-2165879721.3420253</v>
      </c>
      <c r="P40" s="3">
        <f>+BOP!P116/GDP!$B279*100000000000*4</f>
        <v>3686710054.6835332</v>
      </c>
      <c r="Q40" s="3">
        <f>+BOP!Q116/GDP!$B279*100000000000*4</f>
        <v>-5826333927.5632305</v>
      </c>
      <c r="R40" s="3">
        <f>+BOP!R116/GDP!$B279*100000000000*4</f>
        <v>-2119786380.9514887</v>
      </c>
      <c r="S40" s="3">
        <f>+BOP!S116/GDP!$B279*100000000000*4</f>
        <v>7393083477.5169268</v>
      </c>
      <c r="T40" s="3">
        <f>+BOP!T116/GDP!$B279*100000000000*4</f>
        <v>-2493816764.3601789</v>
      </c>
      <c r="U40" s="3">
        <f>+BOP!U116/GDP!$B279*100000000000*4</f>
        <v>4593590982.0946951</v>
      </c>
      <c r="V40" s="3">
        <f>+BOP!V116/GDP!$B279*100000000000*4</f>
        <v>5108716918.5972204</v>
      </c>
      <c r="W40" s="5">
        <f t="shared" si="0"/>
        <v>-515125936.50252533</v>
      </c>
    </row>
    <row r="41" spans="1:23" x14ac:dyDescent="0.2">
      <c r="A41" s="4">
        <v>45566</v>
      </c>
      <c r="B41" s="3">
        <f>+BOP!B117/GDP!$B280*100000000000*4</f>
        <v>17133002907.043768</v>
      </c>
      <c r="C41" s="3">
        <f>+BOP!C117/GDP!$B280*100000000000*4</f>
        <v>17144653148.27486</v>
      </c>
      <c r="D41" s="3">
        <f>+BOP!D117/GDP!$B280*100000000000*4</f>
        <v>5965610520.7821045</v>
      </c>
      <c r="E41" s="3">
        <f>+BOP!E117/GDP!$B280*100000000000*4</f>
        <v>6033142222.6585112</v>
      </c>
      <c r="F41" s="3">
        <f>+BOP!F117/GDP!$B280*100000000000*4</f>
        <v>10128740680.368235</v>
      </c>
      <c r="G41" s="3">
        <f>+BOP!G117/GDP!$B280*100000000000*4</f>
        <v>4044935070.4899826</v>
      </c>
      <c r="H41" s="3">
        <f>+BOP!H117/GDP!$B280*100000000000*4</f>
        <v>905253403.63333642</v>
      </c>
      <c r="I41" s="3">
        <f>+BOP!I117/GDP!$B280*100000000000*4</f>
        <v>1753028146.6522305</v>
      </c>
      <c r="J41" s="3">
        <f>+BOP!J117/GDP!$B280*100000000000*4</f>
        <v>5276232466.7193832</v>
      </c>
      <c r="K41" s="3">
        <f>+BOP!K117/GDP!$B280*100000000000*4</f>
        <v>755061707.42128956</v>
      </c>
      <c r="L41" s="3">
        <f>+BOP!L117/GDP!$B280*100000000000*4</f>
        <v>-5177912982.6179476</v>
      </c>
      <c r="M41" s="3">
        <f>+BOP!M117/GDP!$B280*100000000000*4</f>
        <v>-1456194584.1427534</v>
      </c>
      <c r="N41" s="3">
        <f>+BOP!N117/GDP!$B280*100000000000*4</f>
        <v>-2860547533.6738777</v>
      </c>
      <c r="O41" s="3">
        <f>+BOP!O117/GDP!$B280*100000000000*4</f>
        <v>-244856585.51772383</v>
      </c>
      <c r="P41" s="3">
        <f>+BOP!P117/GDP!$B280*100000000000*4</f>
        <v>-2317365448.9440694</v>
      </c>
      <c r="Q41" s="3">
        <f>+BOP!Q117/GDP!$B280*100000000000*4</f>
        <v>-1211337998.6250296</v>
      </c>
      <c r="R41" s="3">
        <f>+BOP!R117/GDP!$B280*100000000000*4</f>
        <v>823681197.67713571</v>
      </c>
      <c r="S41" s="3">
        <f>+BOP!S117/GDP!$B280*100000000000*4</f>
        <v>-779183717.99170959</v>
      </c>
      <c r="T41" s="3">
        <f>+BOP!T117/GDP!$B280*100000000000*4</f>
        <v>1121748034.8979001</v>
      </c>
      <c r="U41" s="3">
        <f>+BOP!U117/GDP!$B280*100000000000*4</f>
        <v>5156848923.6872759</v>
      </c>
      <c r="V41" s="3">
        <f>+BOP!V117/GDP!$B280*100000000000*4</f>
        <v>4892031833.3490229</v>
      </c>
      <c r="W41" s="5">
        <f t="shared" si="0"/>
        <v>264817090.33825302</v>
      </c>
    </row>
    <row r="42" spans="1:23" x14ac:dyDescent="0.2">
      <c r="A42" s="4">
        <v>45658</v>
      </c>
      <c r="B42" s="3">
        <f>+BOP!B118/GDP!$B281*100000000000*4</f>
        <v>17379122596.710361</v>
      </c>
      <c r="C42" s="3">
        <f>+BOP!C118/GDP!$B281*100000000000*4</f>
        <v>18343044768.666195</v>
      </c>
      <c r="D42" s="3">
        <f>+BOP!D118/GDP!$B281*100000000000*4</f>
        <v>5829549279.0754967</v>
      </c>
      <c r="E42" s="3">
        <f>+BOP!E118/GDP!$B281*100000000000*4</f>
        <v>6328341760.4468946</v>
      </c>
      <c r="F42" s="3">
        <f>+BOP!F118/GDP!$B281*100000000000*4</f>
        <v>11279076302.818367</v>
      </c>
      <c r="G42" s="3">
        <f>+BOP!G118/GDP!$B281*100000000000*4</f>
        <v>4263305154.0039096</v>
      </c>
      <c r="H42" s="3">
        <f>+BOP!H118/GDP!$B281*100000000000*4</f>
        <v>959402209.9649024</v>
      </c>
      <c r="I42" s="3">
        <f>+BOP!I118/GDP!$B281*100000000000*4</f>
        <v>1705407913.6285541</v>
      </c>
      <c r="J42" s="3">
        <f>+BOP!J118/GDP!$B281*100000000000*4</f>
        <v>4315148553.6070223</v>
      </c>
      <c r="K42" s="3">
        <f>+BOP!K118/GDP!$B281*100000000000*4</f>
        <v>965363505.28897452</v>
      </c>
      <c r="L42" s="3">
        <f>+BOP!L118/GDP!$B281*100000000000*4</f>
        <v>3803951729.106019</v>
      </c>
      <c r="M42" s="3">
        <f>+BOP!M118/GDP!$B281*100000000000*4</f>
        <v>1702647079.1599996</v>
      </c>
      <c r="N42" s="3">
        <f>+BOP!N118/GDP!$B281*100000000000*4</f>
        <v>1327592278.2328472</v>
      </c>
      <c r="O42" s="3">
        <f>+BOP!O118/GDP!$B281*100000000000*4</f>
        <v>-2132873986.9011796</v>
      </c>
      <c r="P42" s="3">
        <f>+BOP!P118/GDP!$B281*100000000000*4</f>
        <v>2476359450.8731718</v>
      </c>
      <c r="Q42" s="3">
        <f>+BOP!Q118/GDP!$B281*100000000000*4</f>
        <v>3835521066.0611796</v>
      </c>
      <c r="R42" s="3">
        <f>+BOP!R118/GDP!$B281*100000000000*4</f>
        <v>-2260866299.4850092</v>
      </c>
      <c r="S42" s="3">
        <f>+BOP!S118/GDP!$B281*100000000000*4</f>
        <v>797247268.68361938</v>
      </c>
      <c r="T42" s="3">
        <f>+BOP!T118/GDP!$B281*100000000000*4</f>
        <v>426194115.8145836</v>
      </c>
      <c r="U42" s="3">
        <f>+BOP!U118/GDP!$B281*100000000000*4</f>
        <v>4807050791.7595835</v>
      </c>
      <c r="V42" s="3">
        <f>+BOP!V118/GDP!$B281*100000000000*4</f>
        <v>3801013699.8912835</v>
      </c>
      <c r="W42" s="5">
        <f t="shared" si="0"/>
        <v>1006037091.8683</v>
      </c>
    </row>
    <row r="43" spans="1:23" x14ac:dyDescent="0.2">
      <c r="A43" s="4">
        <v>45748</v>
      </c>
      <c r="B43" s="3">
        <f>+BOP!B119/GDP!$B282*100000000000*4</f>
        <v>16572450116.837938</v>
      </c>
      <c r="C43" s="3">
        <f>+BOP!C119/GDP!$B282*100000000000*4</f>
        <v>16691558797.269209</v>
      </c>
      <c r="D43" s="3">
        <f>+BOP!D119/GDP!$B282*100000000000*4</f>
        <v>5838326436.9003487</v>
      </c>
      <c r="E43" s="3">
        <f>+BOP!E119/GDP!$B282*100000000000*4</f>
        <v>6083546531.7344246</v>
      </c>
      <c r="F43" s="3">
        <f>+BOP!F119/GDP!$B282*100000000000*4</f>
        <v>10226351811.086464</v>
      </c>
      <c r="G43" s="3">
        <f>+BOP!G119/GDP!$B282*100000000000*4</f>
        <v>4258718950.0128264</v>
      </c>
      <c r="H43" s="3">
        <f>+BOP!H119/GDP!$B282*100000000000*4</f>
        <v>814759117.00470328</v>
      </c>
      <c r="I43" s="3">
        <f>+BOP!I119/GDP!$B282*100000000000*4</f>
        <v>1890792077.7909656</v>
      </c>
      <c r="J43" s="3">
        <f>+BOP!J119/GDP!$B282*100000000000*4</f>
        <v>5569962827.649662</v>
      </c>
      <c r="K43" s="3">
        <f>+BOP!K119/GDP!$B282*100000000000*4</f>
        <v>1037447055.2325177</v>
      </c>
      <c r="L43" s="3">
        <f>+BOP!L119/GDP!$B282*100000000000*4</f>
        <v>3285803478.6129203</v>
      </c>
      <c r="M43" s="3">
        <f>+BOP!M119/GDP!$B282*100000000000*4</f>
        <v>8869090979.2247219</v>
      </c>
      <c r="N43" s="3">
        <f>+BOP!N119/GDP!$B282*100000000000*4</f>
        <v>-390492003.04766381</v>
      </c>
      <c r="O43" s="3">
        <f>+BOP!O119/GDP!$B282*100000000000*4</f>
        <v>3327672826.2444391</v>
      </c>
      <c r="P43" s="3">
        <f>+BOP!P119/GDP!$B282*100000000000*4</f>
        <v>3676295481.660584</v>
      </c>
      <c r="Q43" s="3">
        <f>+BOP!Q119/GDP!$B282*100000000000*4</f>
        <v>5541418152.9802818</v>
      </c>
      <c r="R43" s="3">
        <f>+BOP!R119/GDP!$B282*100000000000*4</f>
        <v>3015032034.412622</v>
      </c>
      <c r="S43" s="3">
        <f>+BOP!S119/GDP!$B282*100000000000*4</f>
        <v>-2369208667.8646588</v>
      </c>
      <c r="T43" s="3">
        <f>+BOP!T119/GDP!$B282*100000000000*4</f>
        <v>1060509100.9046103</v>
      </c>
      <c r="U43" s="3">
        <f>+BOP!U119/GDP!$B282*100000000000*4</f>
        <v>4527271124.9590368</v>
      </c>
      <c r="V43" s="3">
        <f>+BOP!V119/GDP!$B282*100000000000*4</f>
        <v>5225168031.6138535</v>
      </c>
      <c r="W43" s="5">
        <f t="shared" si="0"/>
        <v>-697896906.65481663</v>
      </c>
    </row>
    <row r="44" spans="1:23" x14ac:dyDescent="0.2">
      <c r="A44" s="4">
        <v>45839</v>
      </c>
      <c r="B44" s="3">
        <f>+BOP!B120/GDP!$B283*100000000000*4</f>
        <v>16824775552.736809</v>
      </c>
      <c r="C44" s="3">
        <f>+BOP!C120/GDP!$B283*100000000000*4</f>
        <v>16790712975.775471</v>
      </c>
      <c r="D44" s="3">
        <f>+BOP!D120/GDP!$B283*100000000000*4</f>
        <v>5525120743.9812212</v>
      </c>
      <c r="E44" s="3">
        <f>+BOP!E120/GDP!$B283*100000000000*4</f>
        <v>6264413303.6499958</v>
      </c>
      <c r="F44" s="3">
        <f>+BOP!F120/GDP!$B283*100000000000*4</f>
        <v>11161711855.305531</v>
      </c>
      <c r="G44" s="3">
        <f>+BOP!G120/GDP!$B283*100000000000*4</f>
        <v>4320723450.1452837</v>
      </c>
      <c r="H44" s="3">
        <f>+BOP!H120/GDP!$B283*100000000000*4</f>
        <v>914577914.68530917</v>
      </c>
      <c r="I44" s="3">
        <f>+BOP!I120/GDP!$B283*100000000000*4</f>
        <v>1809649385.0406365</v>
      </c>
      <c r="J44" s="3">
        <f>+BOP!J120/GDP!$B283*100000000000*4</f>
        <v>4011958205.7128963</v>
      </c>
      <c r="K44" s="3">
        <f>+BOP!K120/GDP!$B283*100000000000*4</f>
        <v>464413000.32345134</v>
      </c>
      <c r="L44" s="3">
        <f>+BOP!L120/GDP!$B283*100000000000*4</f>
        <v>2630727786.5438328</v>
      </c>
      <c r="M44" s="3">
        <f>+BOP!M120/GDP!$B283*100000000000*4</f>
        <v>2875011431.3894711</v>
      </c>
      <c r="N44" s="3">
        <f>+BOP!N120/GDP!$B283*100000000000*4</f>
        <v>122966925.80995798</v>
      </c>
      <c r="O44" s="3">
        <f>+BOP!O120/GDP!$B283*100000000000*4</f>
        <v>1063970741.8905433</v>
      </c>
      <c r="P44" s="3">
        <f>+BOP!P120/GDP!$B283*100000000000*4</f>
        <v>2507760860.7338748</v>
      </c>
      <c r="Q44" s="3">
        <f>+BOP!Q120/GDP!$B283*100000000000*4</f>
        <v>1811040689.4989281</v>
      </c>
      <c r="R44" s="3">
        <f>+BOP!R120/GDP!$B283*100000000000*4</f>
        <v>659397586.37007022</v>
      </c>
      <c r="S44" s="3">
        <f>+BOP!S120/GDP!$B283*100000000000*4</f>
        <v>76493556.321844548</v>
      </c>
      <c r="T44" s="3">
        <f>+BOP!T120/GDP!$B283*100000000000*4</f>
        <v>761818688.07775128</v>
      </c>
      <c r="U44" s="3">
        <f>+BOP!U120/GDP!$B283*100000000000*4</f>
        <v>5240686952.0974798</v>
      </c>
      <c r="V44" s="3">
        <f>+BOP!V120/GDP!$B283*100000000000*4</f>
        <v>5672564894.192791</v>
      </c>
      <c r="W44" s="5">
        <f t="shared" si="0"/>
        <v>-431877942.09531116</v>
      </c>
    </row>
    <row r="45" spans="1:23" x14ac:dyDescent="0.2">
      <c r="W45" s="5"/>
    </row>
    <row r="46" spans="1:23" x14ac:dyDescent="0.2">
      <c r="W46" s="5">
        <f>+SUM(W2:W44)</f>
        <v>-2657222472.2430897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DF77C-F203-4A38-AA1C-83BDFE26CC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E7997C-B578-494B-A287-D43CD4181E40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customXml/itemProps3.xml><?xml version="1.0" encoding="utf-8"?>
<ds:datastoreItem xmlns:ds="http://schemas.openxmlformats.org/officeDocument/2006/customXml" ds:itemID="{E816A3FF-F43D-496E-ADFB-309F61CE6C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BOP PIIE data</vt:lpstr>
      <vt:lpstr>IIP PIIE data</vt:lpstr>
      <vt:lpstr>BOP</vt:lpstr>
      <vt:lpstr>IIP</vt:lpstr>
      <vt:lpstr>GDP</vt:lpstr>
      <vt:lpstr>Exchange Rate</vt:lpstr>
      <vt:lpstr>BOP $</vt:lpstr>
      <vt:lpstr>IIP $</vt:lpstr>
      <vt:lpstr>BOP GDP</vt:lpstr>
      <vt:lpstr>IIP GDP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Nishtha Agrawal</dc:creator>
  <cp:lastModifiedBy>Stefan Bayoumi</cp:lastModifiedBy>
  <dcterms:created xsi:type="dcterms:W3CDTF">2025-11-26T17:03:49Z</dcterms:created>
  <dcterms:modified xsi:type="dcterms:W3CDTF">2026-01-21T16:43:25Z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